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405" windowWidth="14805" windowHeight="7710" activeTab="8"/>
  </bookViews>
  <sheets>
    <sheet name="дод.1" sheetId="4" r:id="rId1"/>
    <sheet name="дод.2" sheetId="10" r:id="rId2"/>
    <sheet name="дод.3" sheetId="7" r:id="rId3"/>
    <sheet name="дод.3-1" sheetId="8" r:id="rId4"/>
    <sheet name="4" sheetId="11" r:id="rId5"/>
    <sheet name="дод. 5" sheetId="5" r:id="rId6"/>
    <sheet name="6" sheetId="12" r:id="rId7"/>
    <sheet name="дод.7" sheetId="6" r:id="rId8"/>
    <sheet name="8" sheetId="13" r:id="rId9"/>
    <sheet name="Лист1" sheetId="14" r:id="rId10"/>
  </sheets>
  <definedNames>
    <definedName name="_xlnm.Print_Area" localSheetId="0">дод.1!$A$1:$G$103</definedName>
    <definedName name="_xlnm.Print_Area" localSheetId="1">дод.2!$A$1:$I$32</definedName>
    <definedName name="_xlnm.Print_Area" localSheetId="3">'дод.3-1'!$B$1:$F$32</definedName>
    <definedName name="_xlnm.Print_Area" localSheetId="7">дод.7!$A$1:$R$51</definedName>
  </definedNames>
  <calcPr calcId="144525"/>
</workbook>
</file>

<file path=xl/calcChain.xml><?xml version="1.0" encoding="utf-8"?>
<calcChain xmlns="http://schemas.openxmlformats.org/spreadsheetml/2006/main">
  <c r="R22" i="6" l="1"/>
  <c r="I22" i="6"/>
  <c r="G22" i="6" s="1"/>
  <c r="O22" i="6" s="1"/>
  <c r="M22" i="6"/>
  <c r="K22" i="6"/>
  <c r="L32" i="6"/>
  <c r="Q22" i="6" l="1"/>
  <c r="M26" i="6"/>
  <c r="I26" i="6"/>
  <c r="K26" i="6"/>
  <c r="G26" i="6"/>
  <c r="P25" i="6"/>
  <c r="K25" i="6"/>
  <c r="G25" i="6"/>
  <c r="O25" i="6" s="1"/>
  <c r="M16" i="6"/>
  <c r="J16" i="6"/>
  <c r="H28" i="10"/>
  <c r="H21" i="10"/>
  <c r="O26" i="6" l="1"/>
  <c r="F37" i="13"/>
  <c r="G37" i="13"/>
  <c r="G19" i="13" l="1"/>
  <c r="F19" i="13"/>
  <c r="H35" i="13"/>
  <c r="H34" i="13"/>
  <c r="H33" i="13"/>
  <c r="H39" i="13"/>
  <c r="H38" i="13"/>
  <c r="H32" i="13"/>
  <c r="H30" i="13"/>
  <c r="H29" i="13"/>
  <c r="H27" i="13"/>
  <c r="H25" i="13"/>
  <c r="H24" i="13"/>
  <c r="H21" i="13"/>
  <c r="H13" i="13"/>
  <c r="H21" i="12" l="1"/>
  <c r="G16" i="12"/>
  <c r="F16" i="12"/>
  <c r="G24" i="12"/>
  <c r="F24" i="12"/>
  <c r="G23" i="12"/>
  <c r="F23" i="12"/>
  <c r="H25" i="12"/>
  <c r="H26" i="12"/>
  <c r="H20" i="12" l="1"/>
  <c r="H22" i="12"/>
  <c r="H23" i="12"/>
  <c r="H24" i="12"/>
  <c r="H19" i="12"/>
  <c r="J27" i="5" l="1"/>
  <c r="I27" i="5"/>
  <c r="L27" i="5" s="1"/>
  <c r="L28" i="5"/>
  <c r="K28" i="5"/>
  <c r="J17" i="5"/>
  <c r="I17" i="5"/>
  <c r="L17" i="5" s="1"/>
  <c r="L18" i="5"/>
  <c r="K18" i="5"/>
  <c r="I13" i="5"/>
  <c r="J13" i="5"/>
  <c r="I15" i="5"/>
  <c r="J15" i="5"/>
  <c r="K17" i="5" l="1"/>
  <c r="K27" i="5"/>
  <c r="F26" i="8"/>
  <c r="F17" i="8"/>
  <c r="F16" i="8"/>
  <c r="D30" i="7"/>
  <c r="I43" i="7"/>
  <c r="D96" i="4"/>
  <c r="E96" i="4"/>
  <c r="F100" i="4"/>
  <c r="E83" i="4"/>
  <c r="D83" i="4"/>
  <c r="F87" i="4"/>
  <c r="G87" i="4"/>
  <c r="E81" i="4"/>
  <c r="D81" i="4"/>
  <c r="G82" i="4"/>
  <c r="G81" i="4" s="1"/>
  <c r="F82" i="4"/>
  <c r="F81" i="4" s="1"/>
  <c r="E34" i="4"/>
  <c r="D34" i="4"/>
  <c r="F66" i="4"/>
  <c r="G64" i="4"/>
  <c r="F43" i="4"/>
  <c r="H16" i="13" l="1"/>
  <c r="F15" i="12" l="1"/>
  <c r="F28" i="12" s="1"/>
  <c r="H41" i="13"/>
  <c r="H42" i="13"/>
  <c r="F36" i="13"/>
  <c r="G43" i="13"/>
  <c r="F43" i="13"/>
  <c r="H17" i="12"/>
  <c r="H18" i="12"/>
  <c r="H27" i="12"/>
  <c r="G15" i="12"/>
  <c r="G28" i="12" s="1"/>
  <c r="N44" i="6"/>
  <c r="J44" i="6"/>
  <c r="H44" i="6"/>
  <c r="M47" i="6"/>
  <c r="M44" i="6" s="1"/>
  <c r="I47" i="6"/>
  <c r="G47" i="6" s="1"/>
  <c r="G48" i="6"/>
  <c r="R47" i="6"/>
  <c r="P48" i="6"/>
  <c r="K48" i="6"/>
  <c r="P49" i="6"/>
  <c r="G37" i="6"/>
  <c r="G38" i="6"/>
  <c r="G39" i="6"/>
  <c r="G29" i="6"/>
  <c r="K24" i="6"/>
  <c r="P24" i="6"/>
  <c r="G24" i="6"/>
  <c r="P27" i="6"/>
  <c r="P28" i="6"/>
  <c r="I21" i="6"/>
  <c r="M20" i="6"/>
  <c r="Q16" i="6"/>
  <c r="P15" i="6"/>
  <c r="G14" i="6"/>
  <c r="K47" i="6" l="1"/>
  <c r="O48" i="6"/>
  <c r="I44" i="6"/>
  <c r="H15" i="12"/>
  <c r="H28" i="12"/>
  <c r="H16" i="12"/>
  <c r="O47" i="6"/>
  <c r="Q47" i="6"/>
  <c r="O24" i="6"/>
  <c r="G16" i="6"/>
  <c r="E27" i="10"/>
  <c r="E26" i="10"/>
  <c r="H25" i="10"/>
  <c r="H24" i="10" s="1"/>
  <c r="H29" i="10" s="1"/>
  <c r="G25" i="10"/>
  <c r="F25" i="10"/>
  <c r="G24" i="10"/>
  <c r="G29" i="10" s="1"/>
  <c r="E25" i="10" l="1"/>
  <c r="F24" i="10"/>
  <c r="F29" i="10" s="1"/>
  <c r="F18" i="10"/>
  <c r="F17" i="10" s="1"/>
  <c r="F22" i="10" s="1"/>
  <c r="H18" i="10"/>
  <c r="H17" i="10" s="1"/>
  <c r="H22" i="10" s="1"/>
  <c r="G18" i="10"/>
  <c r="G17" i="10" s="1"/>
  <c r="G22" i="10" s="1"/>
  <c r="E20" i="10"/>
  <c r="E19" i="10"/>
  <c r="F11" i="8"/>
  <c r="E44" i="7"/>
  <c r="D44" i="7"/>
  <c r="I23" i="7"/>
  <c r="I22" i="7"/>
  <c r="I18" i="7"/>
  <c r="E24" i="10" l="1"/>
  <c r="E29" i="10" s="1"/>
  <c r="E17" i="10"/>
  <c r="E22" i="10" s="1"/>
  <c r="E18" i="10"/>
  <c r="D53" i="4"/>
  <c r="F32" i="4"/>
  <c r="E55" i="4"/>
  <c r="D55" i="4"/>
  <c r="F58" i="4"/>
  <c r="M14" i="6" l="1"/>
  <c r="P14" i="6"/>
  <c r="H44" i="13" l="1"/>
  <c r="G36" i="13"/>
  <c r="H36" i="13" s="1"/>
  <c r="H40" i="13"/>
  <c r="H23" i="13"/>
  <c r="G7" i="13"/>
  <c r="G45" i="13" s="1"/>
  <c r="H17" i="13"/>
  <c r="H15" i="13"/>
  <c r="H11" i="13"/>
  <c r="N43" i="6"/>
  <c r="M43" i="6"/>
  <c r="L44" i="6"/>
  <c r="K44" i="6" s="1"/>
  <c r="I43" i="6"/>
  <c r="G45" i="6"/>
  <c r="G46" i="6"/>
  <c r="G49" i="6"/>
  <c r="K49" i="6"/>
  <c r="P46" i="6"/>
  <c r="K46" i="6"/>
  <c r="O46" i="6" s="1"/>
  <c r="K38" i="6"/>
  <c r="P38" i="6"/>
  <c r="H36" i="6"/>
  <c r="P33" i="6"/>
  <c r="K33" i="6"/>
  <c r="G33" i="6"/>
  <c r="M31" i="6"/>
  <c r="M21" i="6"/>
  <c r="I20" i="6"/>
  <c r="H43" i="13" l="1"/>
  <c r="P44" i="6"/>
  <c r="P43" i="6" s="1"/>
  <c r="L43" i="6"/>
  <c r="K43" i="6" s="1"/>
  <c r="R44" i="6"/>
  <c r="R43" i="6" s="1"/>
  <c r="O33" i="6"/>
  <c r="O38" i="6"/>
  <c r="O49" i="6"/>
  <c r="G44" i="6"/>
  <c r="G43" i="6" s="1"/>
  <c r="H43" i="6"/>
  <c r="J43" i="6"/>
  <c r="Q44" i="6"/>
  <c r="Q43" i="6" s="1"/>
  <c r="G46" i="13"/>
  <c r="H37" i="13"/>
  <c r="O44" i="6" l="1"/>
  <c r="O43" i="6" s="1"/>
  <c r="G10" i="6"/>
  <c r="E9" i="8"/>
  <c r="D9" i="8"/>
  <c r="F27" i="8"/>
  <c r="E24" i="8"/>
  <c r="D24" i="8"/>
  <c r="I60" i="7"/>
  <c r="I46" i="7"/>
  <c r="I28" i="7"/>
  <c r="I24" i="7"/>
  <c r="D21" i="4"/>
  <c r="G85" i="4"/>
  <c r="G69" i="4"/>
  <c r="H10" i="13" l="1"/>
  <c r="H9" i="13"/>
  <c r="F7" i="13"/>
  <c r="F45" i="13" s="1"/>
  <c r="F46" i="13" s="1"/>
  <c r="H28" i="13"/>
  <c r="M36" i="6" l="1"/>
  <c r="M35" i="6" s="1"/>
  <c r="N36" i="6"/>
  <c r="N35" i="6" s="1"/>
  <c r="L36" i="6"/>
  <c r="L35" i="6" s="1"/>
  <c r="J36" i="6"/>
  <c r="J35" i="6" s="1"/>
  <c r="I36" i="6"/>
  <c r="H35" i="6"/>
  <c r="P39" i="6"/>
  <c r="K39" i="6"/>
  <c r="P37" i="6"/>
  <c r="K37" i="6"/>
  <c r="K29" i="6"/>
  <c r="R21" i="6"/>
  <c r="R20" i="6"/>
  <c r="Q20" i="6"/>
  <c r="K36" i="6" l="1"/>
  <c r="K35" i="6" s="1"/>
  <c r="O39" i="6"/>
  <c r="I35" i="6"/>
  <c r="O37" i="6"/>
  <c r="O29" i="6"/>
  <c r="Q29" i="6"/>
  <c r="Q21" i="6" l="1"/>
  <c r="G21" i="6"/>
  <c r="F19" i="8"/>
  <c r="F44" i="7"/>
  <c r="G44" i="7"/>
  <c r="H44" i="7"/>
  <c r="I45" i="7"/>
  <c r="I47" i="7"/>
  <c r="I48" i="7"/>
  <c r="I49" i="7"/>
  <c r="I44" i="7" l="1"/>
  <c r="J21" i="5"/>
  <c r="I21" i="5"/>
  <c r="L22" i="5"/>
  <c r="F56" i="4"/>
  <c r="E30" i="4"/>
  <c r="D30" i="4"/>
  <c r="F31" i="4"/>
  <c r="G31" i="4"/>
  <c r="G32" i="4"/>
  <c r="L21" i="5" l="1"/>
  <c r="F55" i="4"/>
  <c r="P19" i="6"/>
  <c r="I19" i="6"/>
  <c r="G19" i="6" s="1"/>
  <c r="M19" i="6"/>
  <c r="K19" i="6" s="1"/>
  <c r="O19" i="6" l="1"/>
  <c r="K14" i="6"/>
  <c r="O14" i="6" s="1"/>
  <c r="J43" i="5" l="1"/>
  <c r="I43" i="5"/>
  <c r="I40" i="5"/>
  <c r="I46" i="5" s="1"/>
  <c r="L44" i="5"/>
  <c r="K44" i="5"/>
  <c r="F29" i="8"/>
  <c r="E28" i="8"/>
  <c r="D28" i="8"/>
  <c r="I41" i="7"/>
  <c r="D8" i="7"/>
  <c r="F28" i="8" l="1"/>
  <c r="K43" i="5"/>
  <c r="L43" i="5"/>
  <c r="I27" i="6" l="1"/>
  <c r="P34" i="6"/>
  <c r="L41" i="6"/>
  <c r="H41" i="6"/>
  <c r="I40" i="6"/>
  <c r="J40" i="6"/>
  <c r="M40" i="6"/>
  <c r="N40" i="6"/>
  <c r="Q40" i="6"/>
  <c r="R40" i="6"/>
  <c r="L9" i="6"/>
  <c r="H9" i="6"/>
  <c r="I8" i="6"/>
  <c r="J8" i="6"/>
  <c r="M8" i="6"/>
  <c r="N8" i="6"/>
  <c r="Q8" i="6"/>
  <c r="R8" i="6"/>
  <c r="H8" i="13" l="1"/>
  <c r="H12" i="13"/>
  <c r="H14" i="13"/>
  <c r="H20" i="13"/>
  <c r="H22" i="13"/>
  <c r="H26" i="13"/>
  <c r="H31" i="13"/>
  <c r="G18" i="13" l="1"/>
  <c r="F18" i="13"/>
  <c r="G6" i="13"/>
  <c r="F6" i="13"/>
  <c r="H19" i="13"/>
  <c r="H7" i="13"/>
  <c r="H6" i="13" l="1"/>
  <c r="H18" i="13"/>
  <c r="H45" i="13"/>
  <c r="H46" i="13"/>
  <c r="I10" i="7"/>
  <c r="F84" i="4"/>
  <c r="G84" i="4"/>
  <c r="E72" i="4"/>
  <c r="D72" i="4"/>
  <c r="F54" i="4" l="1"/>
  <c r="G54" i="4"/>
  <c r="F57" i="4"/>
  <c r="E21" i="4" l="1"/>
  <c r="F21" i="4" s="1"/>
  <c r="N12" i="6" l="1"/>
  <c r="N11" i="6" s="1"/>
  <c r="L12" i="6"/>
  <c r="L11" i="6" s="1"/>
  <c r="J12" i="6"/>
  <c r="J11" i="6" s="1"/>
  <c r="H12" i="6"/>
  <c r="I31" i="6"/>
  <c r="M28" i="6"/>
  <c r="K28" i="6" s="1"/>
  <c r="I28" i="6"/>
  <c r="P20" i="6"/>
  <c r="R17" i="6"/>
  <c r="P18" i="6"/>
  <c r="M17" i="6"/>
  <c r="I17" i="6"/>
  <c r="G17" i="6" s="1"/>
  <c r="P17" i="6"/>
  <c r="H11" i="6" l="1"/>
  <c r="H50" i="6"/>
  <c r="G28" i="6"/>
  <c r="O28" i="6" s="1"/>
  <c r="Q17" i="6"/>
  <c r="K17" i="6"/>
  <c r="O17" i="6" s="1"/>
  <c r="G96" i="4" l="1"/>
  <c r="F96" i="4"/>
  <c r="M34" i="6" l="1"/>
  <c r="I34" i="6"/>
  <c r="G34" i="6" s="1"/>
  <c r="K34" i="6"/>
  <c r="P45" i="6"/>
  <c r="P32" i="6"/>
  <c r="P23" i="6"/>
  <c r="K23" i="6"/>
  <c r="G23" i="6"/>
  <c r="M18" i="6"/>
  <c r="I18" i="6"/>
  <c r="G18" i="6" s="1"/>
  <c r="M15" i="6"/>
  <c r="K15" i="6" s="1"/>
  <c r="I15" i="6"/>
  <c r="G15" i="6" s="1"/>
  <c r="M13" i="6"/>
  <c r="I13" i="6"/>
  <c r="H8" i="6"/>
  <c r="M12" i="6" l="1"/>
  <c r="M11" i="6" s="1"/>
  <c r="I12" i="6"/>
  <c r="I11" i="6" s="1"/>
  <c r="O23" i="6"/>
  <c r="O15" i="6"/>
  <c r="O34" i="6"/>
  <c r="L41" i="5" l="1"/>
  <c r="J40" i="5"/>
  <c r="J46" i="5" s="1"/>
  <c r="L40" i="5" l="1"/>
  <c r="K40" i="5"/>
  <c r="E20" i="8" l="1"/>
  <c r="D20" i="8"/>
  <c r="F10" i="8"/>
  <c r="F12" i="8"/>
  <c r="F14" i="8"/>
  <c r="F15" i="8"/>
  <c r="F18" i="8"/>
  <c r="F21" i="8"/>
  <c r="F22" i="8"/>
  <c r="F23" i="8"/>
  <c r="F25" i="8"/>
  <c r="I42" i="7"/>
  <c r="I19" i="7"/>
  <c r="D30" i="8" l="1"/>
  <c r="E30" i="8"/>
  <c r="F9" i="8"/>
  <c r="F20" i="8"/>
  <c r="F24" i="8"/>
  <c r="E8" i="7"/>
  <c r="E30" i="7"/>
  <c r="E50" i="7"/>
  <c r="D50" i="7"/>
  <c r="E58" i="7"/>
  <c r="D58" i="7"/>
  <c r="I9" i="7"/>
  <c r="I11" i="7"/>
  <c r="I12" i="7"/>
  <c r="I13" i="7"/>
  <c r="I14" i="7"/>
  <c r="I15" i="7"/>
  <c r="I16" i="7"/>
  <c r="I17" i="7"/>
  <c r="I20" i="7"/>
  <c r="I21" i="7"/>
  <c r="I25" i="7"/>
  <c r="I26" i="7"/>
  <c r="I27" i="7"/>
  <c r="I29" i="7"/>
  <c r="I31" i="7"/>
  <c r="I32" i="7"/>
  <c r="I33" i="7"/>
  <c r="I34" i="7"/>
  <c r="I35" i="7"/>
  <c r="I36" i="7"/>
  <c r="I37" i="7"/>
  <c r="I38" i="7"/>
  <c r="I39" i="7"/>
  <c r="I40" i="7"/>
  <c r="I51" i="7"/>
  <c r="I52" i="7"/>
  <c r="I53" i="7"/>
  <c r="I54" i="7"/>
  <c r="I55" i="7"/>
  <c r="I56" i="7"/>
  <c r="I57" i="7"/>
  <c r="I59" i="7"/>
  <c r="I61" i="7"/>
  <c r="F95" i="4"/>
  <c r="F69" i="4"/>
  <c r="E67" i="4"/>
  <c r="D67" i="4"/>
  <c r="F93" i="4"/>
  <c r="G93" i="4"/>
  <c r="F94" i="4"/>
  <c r="G94" i="4"/>
  <c r="F97" i="4"/>
  <c r="G97" i="4"/>
  <c r="F98" i="4"/>
  <c r="G98" i="4"/>
  <c r="F99" i="4"/>
  <c r="G99" i="4"/>
  <c r="F101" i="4"/>
  <c r="F102" i="4"/>
  <c r="G102" i="4"/>
  <c r="G92" i="4"/>
  <c r="F92" i="4"/>
  <c r="G86" i="4"/>
  <c r="F86" i="4"/>
  <c r="F85" i="4"/>
  <c r="F83" i="4" s="1"/>
  <c r="G80" i="4"/>
  <c r="F80" i="4"/>
  <c r="G78" i="4"/>
  <c r="F78" i="4"/>
  <c r="G73" i="4"/>
  <c r="F73" i="4"/>
  <c r="F72" i="4" s="1"/>
  <c r="G70" i="4"/>
  <c r="F70" i="4"/>
  <c r="G68" i="4"/>
  <c r="F68" i="4"/>
  <c r="G66" i="4"/>
  <c r="F64" i="4"/>
  <c r="G63" i="4"/>
  <c r="F63" i="4"/>
  <c r="G62" i="4"/>
  <c r="F62" i="4"/>
  <c r="G61" i="4"/>
  <c r="F61" i="4"/>
  <c r="G57" i="4"/>
  <c r="G56" i="4"/>
  <c r="F49" i="4"/>
  <c r="G49" i="4"/>
  <c r="F50" i="4"/>
  <c r="G50" i="4"/>
  <c r="G48" i="4"/>
  <c r="F48" i="4"/>
  <c r="G46" i="4"/>
  <c r="F46" i="4"/>
  <c r="F40" i="4"/>
  <c r="G40" i="4"/>
  <c r="F41" i="4"/>
  <c r="G41" i="4"/>
  <c r="F42" i="4"/>
  <c r="G42" i="4"/>
  <c r="F44" i="4"/>
  <c r="G44" i="4"/>
  <c r="G39" i="4"/>
  <c r="F39" i="4"/>
  <c r="F36" i="4"/>
  <c r="G36" i="4"/>
  <c r="F37" i="4"/>
  <c r="G37" i="4"/>
  <c r="F38" i="4"/>
  <c r="G38" i="4"/>
  <c r="G35" i="4"/>
  <c r="F35" i="4"/>
  <c r="G30" i="4"/>
  <c r="F30" i="4"/>
  <c r="G29" i="4"/>
  <c r="F29" i="4"/>
  <c r="G27" i="4"/>
  <c r="F27" i="4"/>
  <c r="G24" i="4"/>
  <c r="F24" i="4"/>
  <c r="G22" i="4"/>
  <c r="F22" i="4"/>
  <c r="G19" i="4"/>
  <c r="F19" i="4"/>
  <c r="G15" i="4"/>
  <c r="G16" i="4"/>
  <c r="G17" i="4"/>
  <c r="G14" i="4"/>
  <c r="F15" i="4"/>
  <c r="F16" i="4"/>
  <c r="F17" i="4"/>
  <c r="F14" i="4"/>
  <c r="F34" i="4" l="1"/>
  <c r="F30" i="8"/>
  <c r="E62" i="7"/>
  <c r="D62" i="7"/>
  <c r="F67" i="4"/>
  <c r="I58" i="7"/>
  <c r="I50" i="7"/>
  <c r="I30" i="7"/>
  <c r="I8" i="7"/>
  <c r="I62" i="7" l="1"/>
  <c r="J47" i="5" l="1"/>
  <c r="K47" i="5"/>
  <c r="I47" i="5"/>
  <c r="J34" i="5"/>
  <c r="K34" i="5"/>
  <c r="I34" i="5"/>
  <c r="D26" i="4" l="1"/>
  <c r="E26" i="4"/>
  <c r="F26" i="4"/>
  <c r="G26" i="4" l="1"/>
  <c r="K13" i="6"/>
  <c r="K10" i="6"/>
  <c r="P10" i="6"/>
  <c r="P13" i="6"/>
  <c r="P16" i="6"/>
  <c r="P21" i="6"/>
  <c r="Q30" i="6"/>
  <c r="P31" i="6"/>
  <c r="P42" i="6"/>
  <c r="K45" i="6"/>
  <c r="K42" i="6"/>
  <c r="K32" i="6"/>
  <c r="K31" i="6"/>
  <c r="K30" i="6"/>
  <c r="K27" i="6"/>
  <c r="K21" i="6"/>
  <c r="K20" i="6"/>
  <c r="K16" i="6"/>
  <c r="L8" i="6"/>
  <c r="G42" i="6"/>
  <c r="G32" i="6"/>
  <c r="G31" i="6"/>
  <c r="G30" i="6"/>
  <c r="G27" i="6"/>
  <c r="G20" i="6"/>
  <c r="G13" i="6"/>
  <c r="K41" i="5"/>
  <c r="J19" i="5"/>
  <c r="L14" i="5"/>
  <c r="L16" i="5"/>
  <c r="L20" i="5"/>
  <c r="L24" i="5"/>
  <c r="L25" i="5"/>
  <c r="L26" i="5"/>
  <c r="K14" i="5"/>
  <c r="K16" i="5"/>
  <c r="K20" i="5"/>
  <c r="K22" i="5"/>
  <c r="K24" i="5"/>
  <c r="K25" i="5"/>
  <c r="K26" i="5"/>
  <c r="J23" i="5"/>
  <c r="J33" i="5" s="1"/>
  <c r="I23" i="5"/>
  <c r="I19" i="5"/>
  <c r="E91" i="4"/>
  <c r="E103" i="4" s="1"/>
  <c r="D91" i="4"/>
  <c r="D103" i="4" s="1"/>
  <c r="E79" i="4"/>
  <c r="F79" i="4"/>
  <c r="D79" i="4"/>
  <c r="E77" i="4"/>
  <c r="F77" i="4"/>
  <c r="F76" i="4" s="1"/>
  <c r="D77" i="4"/>
  <c r="E71" i="4"/>
  <c r="F71" i="4"/>
  <c r="D71" i="4"/>
  <c r="E53" i="4"/>
  <c r="E60" i="4"/>
  <c r="F60" i="4"/>
  <c r="D60" i="4"/>
  <c r="E65" i="4"/>
  <c r="F65" i="4"/>
  <c r="D65" i="4"/>
  <c r="F23" i="4"/>
  <c r="F47" i="4"/>
  <c r="F45" i="4"/>
  <c r="F28" i="4"/>
  <c r="F18" i="4"/>
  <c r="F13" i="4"/>
  <c r="E47" i="4"/>
  <c r="E45" i="4"/>
  <c r="E28" i="4"/>
  <c r="E23" i="4"/>
  <c r="E18" i="4"/>
  <c r="E13" i="4"/>
  <c r="D47" i="4"/>
  <c r="D45" i="4"/>
  <c r="D28" i="4"/>
  <c r="D23" i="4"/>
  <c r="D18" i="4"/>
  <c r="D13" i="4"/>
  <c r="D76" i="4" l="1"/>
  <c r="E76" i="4"/>
  <c r="E75" i="4" s="1"/>
  <c r="F75" i="4"/>
  <c r="I33" i="5"/>
  <c r="I32" i="5" s="1"/>
  <c r="O45" i="6"/>
  <c r="G41" i="6"/>
  <c r="G40" i="6" s="1"/>
  <c r="H40" i="6"/>
  <c r="K41" i="6"/>
  <c r="K40" i="6" s="1"/>
  <c r="L40" i="6"/>
  <c r="J32" i="5"/>
  <c r="G77" i="4"/>
  <c r="G53" i="4"/>
  <c r="F53" i="4"/>
  <c r="G28" i="4"/>
  <c r="O20" i="6"/>
  <c r="F103" i="4"/>
  <c r="G21" i="4"/>
  <c r="G103" i="4"/>
  <c r="O27" i="6"/>
  <c r="O32" i="6"/>
  <c r="O30" i="6"/>
  <c r="G67" i="4"/>
  <c r="F52" i="4"/>
  <c r="G60" i="4"/>
  <c r="F91" i="4"/>
  <c r="F20" i="4"/>
  <c r="G23" i="4"/>
  <c r="D12" i="4"/>
  <c r="O21" i="6"/>
  <c r="D33" i="4"/>
  <c r="L13" i="5"/>
  <c r="L15" i="5"/>
  <c r="L23" i="5"/>
  <c r="G65" i="4"/>
  <c r="G79" i="4"/>
  <c r="G83" i="4"/>
  <c r="J45" i="5"/>
  <c r="G91" i="4"/>
  <c r="I45" i="5"/>
  <c r="G72" i="4"/>
  <c r="K13" i="5"/>
  <c r="K23" i="5"/>
  <c r="K21" i="5"/>
  <c r="K19" i="5"/>
  <c r="K15" i="5"/>
  <c r="L19" i="5"/>
  <c r="O16" i="6"/>
  <c r="O31" i="6"/>
  <c r="O42" i="6"/>
  <c r="P41" i="6"/>
  <c r="P40" i="6" s="1"/>
  <c r="P12" i="6"/>
  <c r="P11" i="6" s="1"/>
  <c r="O13" i="6"/>
  <c r="R12" i="6"/>
  <c r="R11" i="6" s="1"/>
  <c r="O10" i="6"/>
  <c r="P9" i="6"/>
  <c r="P8" i="6" s="1"/>
  <c r="K18" i="6"/>
  <c r="K9" i="6"/>
  <c r="K8" i="6" s="1"/>
  <c r="G9" i="6"/>
  <c r="G8" i="6" s="1"/>
  <c r="K46" i="5"/>
  <c r="D52" i="4"/>
  <c r="G18" i="4"/>
  <c r="G45" i="4"/>
  <c r="G13" i="4"/>
  <c r="G34" i="4"/>
  <c r="G47" i="4"/>
  <c r="E52" i="4"/>
  <c r="E59" i="4"/>
  <c r="G55" i="4"/>
  <c r="F59" i="4"/>
  <c r="D75" i="4"/>
  <c r="G71" i="4"/>
  <c r="D59" i="4"/>
  <c r="F33" i="4"/>
  <c r="F25" i="4"/>
  <c r="F12" i="4"/>
  <c r="E33" i="4"/>
  <c r="E25" i="4"/>
  <c r="E20" i="4"/>
  <c r="E12" i="4"/>
  <c r="D25" i="4"/>
  <c r="D20" i="4"/>
  <c r="O41" i="6" l="1"/>
  <c r="O40" i="6" s="1"/>
  <c r="K45" i="5"/>
  <c r="F51" i="4"/>
  <c r="G52" i="4"/>
  <c r="E51" i="4"/>
  <c r="G33" i="4"/>
  <c r="L45" i="5"/>
  <c r="K33" i="5"/>
  <c r="K32" i="5" s="1"/>
  <c r="L32" i="5"/>
  <c r="L33" i="5"/>
  <c r="G59" i="4"/>
  <c r="O9" i="6"/>
  <c r="O8" i="6" s="1"/>
  <c r="O18" i="6"/>
  <c r="L46" i="5"/>
  <c r="G75" i="4"/>
  <c r="Q12" i="6"/>
  <c r="Q11" i="6" s="1"/>
  <c r="K12" i="6"/>
  <c r="K11" i="6" s="1"/>
  <c r="G12" i="6"/>
  <c r="G11" i="6" s="1"/>
  <c r="G20" i="4"/>
  <c r="D11" i="4"/>
  <c r="G76" i="4"/>
  <c r="E11" i="4"/>
  <c r="G12" i="4"/>
  <c r="G25" i="4"/>
  <c r="F11" i="4"/>
  <c r="D51" i="4"/>
  <c r="G51" i="4" l="1"/>
  <c r="O12" i="6"/>
  <c r="O11" i="6" s="1"/>
  <c r="G11" i="4"/>
  <c r="E74" i="4"/>
  <c r="D74" i="4"/>
  <c r="D88" i="4" s="1"/>
  <c r="F74" i="4" l="1"/>
  <c r="E88" i="4"/>
  <c r="G88" i="4" s="1"/>
  <c r="G74" i="4"/>
  <c r="F88" i="4" l="1"/>
  <c r="P36" i="6" l="1"/>
  <c r="P35" i="6" s="1"/>
  <c r="G36" i="6"/>
  <c r="G35" i="6" s="1"/>
  <c r="O36" i="6" l="1"/>
  <c r="O35" i="6" s="1"/>
  <c r="J50" i="6"/>
  <c r="I50" i="6"/>
  <c r="G50" i="6" s="1"/>
  <c r="N50" i="6"/>
  <c r="M50" i="6"/>
  <c r="L50" i="6"/>
  <c r="Q50" i="6" l="1"/>
  <c r="R50" i="6"/>
  <c r="K50" i="6"/>
  <c r="O50" i="6" s="1"/>
  <c r="P50" i="6"/>
</calcChain>
</file>

<file path=xl/sharedStrings.xml><?xml version="1.0" encoding="utf-8"?>
<sst xmlns="http://schemas.openxmlformats.org/spreadsheetml/2006/main" count="899" uniqueCount="577">
  <si>
    <t>Кошик</t>
  </si>
  <si>
    <t>Код бюджетної класифікації</t>
  </si>
  <si>
    <t>Найменування</t>
  </si>
  <si>
    <t>Уточнений план на період</t>
  </si>
  <si>
    <t>Фактично надійшло</t>
  </si>
  <si>
    <t>(+/-) відхилення до уточненого плану</t>
  </si>
  <si>
    <t>% виконання до уточненого плану</t>
  </si>
  <si>
    <t>1</t>
  </si>
  <si>
    <t>11010100</t>
  </si>
  <si>
    <t>11010200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</si>
  <si>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</si>
  <si>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</si>
  <si>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</si>
  <si>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</si>
  <si>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2</t>
  </si>
  <si>
    <t>11020200</t>
  </si>
  <si>
    <t>Податок на прибуток підприємств та фінансових установ комунальної власності 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</si>
  <si>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</si>
  <si>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</si>
  <si>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</si>
  <si>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</si>
  <si>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0</t>
  </si>
  <si>
    <t>Пальне</t>
  </si>
  <si>
    <t>14040000</t>
  </si>
  <si>
    <t>Акцизний податок з реалізації суб’єктами господарювання роздрібної торгівлі підакцизних товарів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</si>
  <si>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</si>
  <si>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</si>
  <si>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</si>
  <si>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</si>
  <si>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</si>
  <si>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</si>
  <si>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</si>
  <si>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</si>
  <si>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</si>
  <si>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</si>
  <si>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</si>
  <si>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</si>
  <si>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</si>
  <si>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</si>
  <si>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</si>
  <si>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</si>
  <si>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18011100</t>
  </si>
  <si>
    <t>Транспортний податок з юридичних осіб</t>
  </si>
  <si>
    <t>Туристичний збір, сплачений фізичними особами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</si>
  <si>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</si>
  <si>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</si>
  <si>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</si>
  <si>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</si>
  <si>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</si>
  <si>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</si>
  <si>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</si>
  <si>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21081100</t>
  </si>
  <si>
    <t>Адміністративні штрафи та інші санкції </t>
  </si>
  <si>
    <t>21081500</t>
  </si>
  <si>
    <t>22010300</t>
  </si>
  <si>
    <t>Адміністративний збір за проведення державної реєстрації юридичних осіб,  фізичних осіб –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</si>
  <si>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</si>
  <si>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</si>
  <si>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</si>
  <si>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</si>
  <si>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22012900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</si>
  <si>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</si>
  <si>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</si>
  <si>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</si>
  <si>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22090400</t>
  </si>
  <si>
    <t>Державне мито, пов`язане з видачею та оформленням закордонних паспортів (посвідок) та паспортів громадян України  </t>
  </si>
  <si>
    <t>24060300</t>
  </si>
  <si>
    <t>Інші надходження  </t>
  </si>
  <si>
    <t>41020100</t>
  </si>
  <si>
    <t>Базова дотація</t>
  </si>
  <si>
    <t>41033900</t>
  </si>
  <si>
    <t>Освітня субвенція з державного бюджету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</si>
  <si>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</si>
  <si>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</si>
  <si>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</si>
  <si>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</si>
  <si>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</si>
  <si>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Інші субвенції з місцевого бюджету</t>
  </si>
  <si>
    <t/>
  </si>
  <si>
    <t xml:space="preserve">Додаток №1                                                                                                                                                       </t>
  </si>
  <si>
    <t>(код бюджету)</t>
  </si>
  <si>
    <t>Усього</t>
  </si>
  <si>
    <t>Податкові надходження</t>
  </si>
  <si>
    <t xml:space="preserve">Неподаткові надходження </t>
  </si>
  <si>
    <t>загальний фонд</t>
  </si>
  <si>
    <t>(грн)</t>
  </si>
  <si>
    <t>Податки на доходи, податки на прибуток, податки на збільшення ринкової вартості</t>
  </si>
  <si>
    <t>Податок на доходи фізичних осіб</t>
  </si>
  <si>
    <t>Податок на прибуток підприємств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</si>
  <si>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</si>
  <si>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</si>
  <si>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14000000 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</si>
  <si>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</si>
  <si>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</si>
  <si>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14030000 </t>
  </si>
  <si>
    <t>Акцизний податок з ввезених на митну територію України підакцизних товарів (продукції) </t>
  </si>
  <si>
    <t>Податок на майно </t>
  </si>
  <si>
    <t>18030000 </t>
  </si>
  <si>
    <t>Туристичний збір </t>
  </si>
  <si>
    <t>18030200 </t>
  </si>
  <si>
    <t>18050000 </t>
  </si>
  <si>
    <t>Єдиний податок  </t>
  </si>
  <si>
    <t>21000000 </t>
  </si>
  <si>
    <t>Доходи від власності та підприємницької діяльності  </t>
  </si>
  <si>
    <t>21080000 </t>
  </si>
  <si>
    <t>22000000 </t>
  </si>
  <si>
    <t>Адміністративні збори та платежі, доходи від некомерційної господарської діяльності </t>
  </si>
  <si>
    <t>22010000 </t>
  </si>
  <si>
    <t>Плата за надання адміністративних послуг</t>
  </si>
  <si>
    <t>22080000 </t>
  </si>
  <si>
    <t>Надходження від орендної плати за користування цілісним майновим комплексом та іншим державним майном  </t>
  </si>
  <si>
    <t>22080400 </t>
  </si>
  <si>
    <t>22090000 </t>
  </si>
  <si>
    <t>Державне мито  </t>
  </si>
  <si>
    <t>24000000 </t>
  </si>
  <si>
    <t>Інші неподаткові надходження  </t>
  </si>
  <si>
    <t>24060000 </t>
  </si>
  <si>
    <t>Всього доходів без трансфертів</t>
  </si>
  <si>
    <t>41000000 </t>
  </si>
  <si>
    <t>Від органів державного управління  </t>
  </si>
  <si>
    <t>41020000 </t>
  </si>
  <si>
    <t>Дотації з державного бюджету місцевим бюджетам</t>
  </si>
  <si>
    <t>41030000 </t>
  </si>
  <si>
    <t>Субвенції з державного бюджету місцевим бюджетам</t>
  </si>
  <si>
    <t>Субвенції з місцевих бюджетів іншим місцевим бюджетам</t>
  </si>
  <si>
    <t>УСЬОГО</t>
  </si>
  <si>
    <t>19010100</t>
  </si>
  <si>
    <t>19010200</t>
  </si>
  <si>
    <t>Надходження від скидів забруднюючих речовин безпосередньо у водні об`єкти </t>
  </si>
  <si>
    <t>19010300</t>
  </si>
  <si>
    <t>25010100</t>
  </si>
  <si>
    <t>Плата за послуги, що надаються бюджетними установами згідно з їх основною діяльністю </t>
  </si>
  <si>
    <t>25010200</t>
  </si>
  <si>
    <t>Надходження бюджетних установ від додаткової (господарської) діяльності </t>
  </si>
  <si>
    <t>25010300</t>
  </si>
  <si>
    <t>25020100</t>
  </si>
  <si>
    <t>Благодійні внески, гранти та дарунки </t>
  </si>
  <si>
    <t>25020200</t>
  </si>
  <si>
    <t>ЗАГАЛЬНИЙ ФОНД</t>
  </si>
  <si>
    <t>СПЕЦІАЛЬНИЙ ФОНД</t>
  </si>
  <si>
    <t>Екологічний податок</t>
  </si>
  <si>
    <t>1. Показники міжбюджетних трансфертів з інших бюджетів</t>
  </si>
  <si>
    <t>Код Класифікації доходу бюджету /
Код бюджету</t>
  </si>
  <si>
    <t xml:space="preserve">Найменування трансферту /
Найменування бюджету – надавача міжбюджетного трансферту
</t>
  </si>
  <si>
    <t>3</t>
  </si>
  <si>
    <t>І. Трансферти до загального фонду бюджету</t>
  </si>
  <si>
    <t>99000000000</t>
  </si>
  <si>
    <t>Державний бюджет України</t>
  </si>
  <si>
    <t>15100000000</t>
  </si>
  <si>
    <t>Обласний бюджет Одеської області</t>
  </si>
  <si>
    <t>15565000000</t>
  </si>
  <si>
    <t>Бюджет Павлівської сільської територіальної громади</t>
  </si>
  <si>
    <t>15581000000</t>
  </si>
  <si>
    <t>Бюджет Суворовської селищної територіальної громади</t>
  </si>
  <si>
    <t>15584000000</t>
  </si>
  <si>
    <t>Бюджет Теплицької сільської територіальної громади</t>
  </si>
  <si>
    <t>Х</t>
  </si>
  <si>
    <t>УСЬОГО за розділами І, ІІ, у тому числі:</t>
  </si>
  <si>
    <t>спеціальний фонд</t>
  </si>
  <si>
    <t>2. Показники міжбюджетних трансфертів іншим бюджетам</t>
  </si>
  <si>
    <t>(грн.)</t>
  </si>
  <si>
    <t xml:space="preserve">Код Програмної класифікації видатків та кредитування місцевого бюджету /
Код бюджету
</t>
  </si>
  <si>
    <t>Код типової програмної класифікації видатків та кредитування місцевого бюджету</t>
  </si>
  <si>
    <t xml:space="preserve">Найменування трансферту /
Найменування бюджету – отримувача міжбюджетного трансферту
</t>
  </si>
  <si>
    <t>4</t>
  </si>
  <si>
    <t>І. Трансферти із загального фонду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</si>
  <si>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</si>
  <si>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</si>
  <si>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</si>
  <si>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ІІ. Трансферти із спеціального фонду бюджету</t>
  </si>
  <si>
    <t xml:space="preserve">Код Програмної класифікації видатків та кредитування місцевого бюджету
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</si>
  <si>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</si>
  <si>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</si>
  <si>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</si>
  <si>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 / регіональної програми</t>
  </si>
  <si>
    <t>Дата і номер документа, яким затверджено місцеву регіональну програму</t>
  </si>
  <si>
    <t>Загальний фонд</t>
  </si>
  <si>
    <t xml:space="preserve">Спеціальний фонд           </t>
  </si>
  <si>
    <t xml:space="preserve">         Усього</t>
  </si>
  <si>
    <t>у тому числі бюджет розвитку</t>
  </si>
  <si>
    <t>0610000</t>
  </si>
  <si>
    <t>0611142</t>
  </si>
  <si>
    <t>0990</t>
  </si>
  <si>
    <t>Інші програми та заходи у сфері освіти</t>
  </si>
  <si>
    <t>0110000</t>
  </si>
  <si>
    <t>0111142</t>
  </si>
  <si>
    <t>0112152</t>
  </si>
  <si>
    <t>0763</t>
  </si>
  <si>
    <t xml:space="preserve">Інші програми та заходи у сфері охорони здоров'я
</t>
  </si>
  <si>
    <t>0112111</t>
  </si>
  <si>
    <t>0725</t>
  </si>
  <si>
    <t>Первинна медична допомога населенню,що надається центрам первинної медичної (медико-санітарної)допомоги</t>
  </si>
  <si>
    <t>1090</t>
  </si>
  <si>
    <t xml:space="preserve">Інші заходи у сфері соціального захисту і соціального забезпечення
</t>
  </si>
  <si>
    <t>0810</t>
  </si>
  <si>
    <t>Програма розвитку фізичної культури і спорту Арцизької міської територіальної громади на 2021-2023 роки</t>
  </si>
  <si>
    <t>0115053</t>
  </si>
  <si>
    <t>0116030</t>
  </si>
  <si>
    <t>0620</t>
  </si>
  <si>
    <t>Організація благоустрою населених пунктів</t>
  </si>
  <si>
    <t>0116013</t>
  </si>
  <si>
    <t>Забезпечення діяльності водопровідно-каналізаційного господарства</t>
  </si>
  <si>
    <t>0117461</t>
  </si>
  <si>
    <t>7461</t>
  </si>
  <si>
    <t>0456</t>
  </si>
  <si>
    <t xml:space="preserve">Утримання та розвиток автомобільних доріг та дорожньої інфраструктури за рахунок коштів місцевого бюджету
</t>
  </si>
  <si>
    <t>0118313</t>
  </si>
  <si>
    <t>0513</t>
  </si>
  <si>
    <t>Ліквідація іншого забруднення навколишнього природного середовища</t>
  </si>
  <si>
    <t xml:space="preserve">Програма  по локалізації та 
ліквідації амброзії полинолистої 
на території Арцизької міської громади на 2021-2026 роки
</t>
  </si>
  <si>
    <t>1000000</t>
  </si>
  <si>
    <t>1014082</t>
  </si>
  <si>
    <t>0829</t>
  </si>
  <si>
    <t>Інші заходи в галузі культури і мистецтва</t>
  </si>
  <si>
    <t>3700000</t>
  </si>
  <si>
    <t>Фінансове управління Арцизької міської ради</t>
  </si>
  <si>
    <t>0180</t>
  </si>
  <si>
    <t>х</t>
  </si>
  <si>
    <t>рівень виконання %</t>
  </si>
  <si>
    <t>затверджено  з урахуванням змін (грн)</t>
  </si>
  <si>
    <t>виконано (грн)</t>
  </si>
  <si>
    <t>Арцизька міська територіальна громада</t>
  </si>
  <si>
    <t>грн.</t>
  </si>
  <si>
    <t>Код</t>
  </si>
  <si>
    <t>Уточнений план</t>
  </si>
  <si>
    <t>Касові видатки</t>
  </si>
  <si>
    <t>Залишки коштів на реєстраційних рахунках</t>
  </si>
  <si>
    <t>Зареєстрованні фінансові зобов`язання</t>
  </si>
  <si>
    <t>Залишки асигнувань до кінця періоду (план на період - профінансовано за період)</t>
  </si>
  <si>
    <t>% виконання до плану з початку року</t>
  </si>
  <si>
    <t>З початку року</t>
  </si>
  <si>
    <t>Поточний період</t>
  </si>
  <si>
    <t>01</t>
  </si>
  <si>
    <t>Арцизька міська рада</t>
  </si>
  <si>
    <t>0110150</t>
  </si>
  <si>
    <t>0112010</t>
  </si>
  <si>
    <t>Багатопрофільна стаціонарна медична допомога населенню</t>
  </si>
  <si>
    <t>Первинна медична допомога населенню, що надається центрами первинної медичної (медико-санітарної) допомоги</t>
  </si>
  <si>
    <t>0113241</t>
  </si>
  <si>
    <t>Утримання та розвиток автомобільних доріг та дорожньої інфраструктури за рахунок коштів місцевого бюджету</t>
  </si>
  <si>
    <t>0117693</t>
  </si>
  <si>
    <t>0118130</t>
  </si>
  <si>
    <t>0118210</t>
  </si>
  <si>
    <t>Муніципальні формування з охорони громадського порядку</t>
  </si>
  <si>
    <t>Резервний фонд місцевого бюджету</t>
  </si>
  <si>
    <t>06</t>
  </si>
  <si>
    <t>Відділ освіти, молоді та спорту Арцизької міської ради</t>
  </si>
  <si>
    <t>0610160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</si>
  <si>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</si>
  <si>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</si>
  <si>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Надання дошкільної освіти</t>
  </si>
  <si>
    <t>0611021</t>
  </si>
  <si>
    <t>0611031</t>
  </si>
  <si>
    <t>0611070</t>
  </si>
  <si>
    <t>0611141</t>
  </si>
  <si>
    <t>Забезпечення діяльності інших закладів у сфері освіти</t>
  </si>
  <si>
    <t>0611151</t>
  </si>
  <si>
    <t>Забезпечення діяльності інклюзивно-ресурсних центрів за рахунок коштів місцевого бюджету</t>
  </si>
  <si>
    <t>0611152</t>
  </si>
  <si>
    <t>Забезпечення діяльності інклюзивно-ресурсних центрів за рахунок освітньої субвенції</t>
  </si>
  <si>
    <t>0611160</t>
  </si>
  <si>
    <t>Забезпечення діяльності центрів професійного розвитку педагогічних працівників</t>
  </si>
  <si>
    <t>0615031</t>
  </si>
  <si>
    <t>Утримання та навчально-тренувальна робота комунальних дитячо-юнацьких спортивних шкіл</t>
  </si>
  <si>
    <t>10</t>
  </si>
  <si>
    <t>Відділ культури та туризму Арцизької міської ради</t>
  </si>
  <si>
    <t>1010160</t>
  </si>
  <si>
    <t>1011080</t>
  </si>
  <si>
    <t>1014030</t>
  </si>
  <si>
    <t>Забезпечення діяльності бібліотек</t>
  </si>
  <si>
    <t>1014040</t>
  </si>
  <si>
    <t>Забезпечення діяльності музеїв i виставок</t>
  </si>
  <si>
    <t>1014060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</si>
  <si>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</si>
  <si>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</si>
  <si>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Забезпечення діяльності інших закладів в галузі культури і мистецтва</t>
  </si>
  <si>
    <t>37</t>
  </si>
  <si>
    <t>3710160</t>
  </si>
  <si>
    <t>ВСЬОГО загальний фонд:</t>
  </si>
  <si>
    <t>ВСЬОГО спеціальний фонд:</t>
  </si>
  <si>
    <t>Код Програмної класифікації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</si>
  <si>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</si>
  <si>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0910</t>
  </si>
  <si>
    <t>0921</t>
  </si>
  <si>
    <t>Надання загальної середньої освіти  закладами загальної середньої освіти за рахунок коштів місцевого бюджету</t>
  </si>
  <si>
    <t>6013</t>
  </si>
  <si>
    <t>6030</t>
  </si>
  <si>
    <t>0111</t>
  </si>
  <si>
    <t>1553900000</t>
  </si>
  <si>
    <t>( код бюджету )</t>
  </si>
  <si>
    <t>Спеціальний фонд</t>
  </si>
  <si>
    <t>5</t>
  </si>
  <si>
    <t>200000</t>
  </si>
  <si>
    <t>Внутрішнє фінансування</t>
  </si>
  <si>
    <t>208000</t>
  </si>
  <si>
    <t>Фінансування за рахунок зміни залишків коштів бюджетів</t>
  </si>
  <si>
    <t>208100</t>
  </si>
  <si>
    <t>На початок періоду</t>
  </si>
  <si>
    <t>208200</t>
  </si>
  <si>
    <t>На кінець періоду</t>
  </si>
  <si>
    <t>208400</t>
  </si>
  <si>
    <t>Кошти, що передаються із загального фонду бюджету до бюджету розвитку (спеціального фонду)</t>
  </si>
  <si>
    <t>600000</t>
  </si>
  <si>
    <t>Фінансування за активними операціями</t>
  </si>
  <si>
    <t>602000</t>
  </si>
  <si>
    <t>Зміни обсягів бюджетних коштів</t>
  </si>
  <si>
    <t>602100</t>
  </si>
  <si>
    <t>602200</t>
  </si>
  <si>
    <t>602400</t>
  </si>
  <si>
    <t xml:space="preserve">Додаток №2                                                                                                                                                    </t>
  </si>
  <si>
    <t>Фінансова підтримка на утримання місцевих осередків (рад) всеукраїнських об’єднань фізкультурно-спортивної спрямованості "Колос"</t>
  </si>
  <si>
    <t xml:space="preserve">Офіційні трансферти </t>
  </si>
  <si>
    <t>% виконання до плану</t>
  </si>
  <si>
    <t>% виконання до  плану</t>
  </si>
  <si>
    <t>Виконання інвестиційних проектів за рахунок субвенцій з інших бюджетів</t>
  </si>
  <si>
    <t>0617368</t>
  </si>
  <si>
    <t>0490</t>
  </si>
  <si>
    <t>Державне мито, не віднесене до інших категорій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</si>
  <si>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</si>
  <si>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0118230</t>
  </si>
  <si>
    <t>Інші заходи громадського порядку та безпеки</t>
  </si>
  <si>
    <t>2. Трансферти до спеціального фонду бюджету</t>
  </si>
  <si>
    <t>0150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</si>
  <si>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</t>
  </si>
  <si>
    <t>0731</t>
  </si>
  <si>
    <t>0380</t>
  </si>
  <si>
    <t>25000000</t>
  </si>
  <si>
    <t xml:space="preserve">Власні надходження бюджетних установ  </t>
  </si>
  <si>
    <t>Найменування згідно
з Класифікацією фінансування бюджету</t>
  </si>
  <si>
    <t>Загальний
фонд</t>
  </si>
  <si>
    <t>усього</t>
  </si>
  <si>
    <t>у тому числі
бюджет
розвитку</t>
  </si>
  <si>
    <t>6</t>
  </si>
  <si>
    <t>Фінансування за типом кредитора</t>
  </si>
  <si>
    <t>X</t>
  </si>
  <si>
    <t>Загальне фінансування</t>
  </si>
  <si>
    <t>Фінансування за типом боргового зобов’язання</t>
  </si>
  <si>
    <t>Інші заходи, пов'язані з економічною діяльністю</t>
  </si>
  <si>
    <t xml:space="preserve">Усього </t>
  </si>
  <si>
    <t>0110180</t>
  </si>
  <si>
    <t>Інша діяльність у сфері державного управління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</si>
  <si>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</si>
  <si>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Інші програми та заходи у сфері охорони здоров’я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</si>
  <si>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</si>
  <si>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Забезпечення діяльності інших закладів у сфері соціального захисту і соціального забезпечення</t>
  </si>
  <si>
    <t>Інші заходи у сфері соціального захисту і соціального забезпечення</t>
  </si>
  <si>
    <t>0116020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</si>
  <si>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</si>
  <si>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0118775</t>
  </si>
  <si>
    <t>Інші заходи за рахунок коштів резервного фонду місцевого бюджету</t>
  </si>
  <si>
    <t>Надання позашкільної освіти закладами позашкільної освіти, заходи із позашкільної роботи з дітьми</t>
  </si>
  <si>
    <t>Надання спеціалізованої освіти мистецькими школами</t>
  </si>
  <si>
    <t>КРЕДИТУВАННЯ</t>
  </si>
  <si>
    <t xml:space="preserve">           (код бюджету)</t>
  </si>
  <si>
    <t>Надання кредитів</t>
  </si>
  <si>
    <t>Повернення кредитів</t>
  </si>
  <si>
    <t>Кредитування, усього</t>
  </si>
  <si>
    <t>разом</t>
  </si>
  <si>
    <t xml:space="preserve"> </t>
  </si>
  <si>
    <t>ОБСЯГИ</t>
  </si>
  <si>
    <t>капітальних вкладень бюджету у розрізі інвестиційних проектів</t>
  </si>
  <si>
    <t xml:space="preserve">          (код бюджету)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</si>
  <si>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</si>
  <si>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</si>
  <si>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0600000</t>
  </si>
  <si>
    <t xml:space="preserve">Відділ освіти, молоді та спорту Арцизької міської ради (головний розпорядник) </t>
  </si>
  <si>
    <t xml:space="preserve">Відділ освіти, молоді та спорту Арцизької міської ради (відповідальний виконавець) </t>
  </si>
  <si>
    <t>0100000</t>
  </si>
  <si>
    <t xml:space="preserve">Апарат міської ради (головний розпорядник) </t>
  </si>
  <si>
    <t xml:space="preserve">Апарат міської ради (відповідальний виконавець) </t>
  </si>
  <si>
    <t xml:space="preserve">Відділ культури та туризму Арцизької міської ради (головний розпорядник) </t>
  </si>
  <si>
    <t>1010000</t>
  </si>
  <si>
    <t xml:space="preserve">Відділ культури та туризму Арцизької міської ради (відповідальний виконавець) </t>
  </si>
  <si>
    <t>3710000</t>
  </si>
  <si>
    <t xml:space="preserve">Фінансове управління Арцизької міської ради (головний розпорядник) </t>
  </si>
  <si>
    <t xml:space="preserve">Фінансове управління Арцизької міської ради (відповідальний виконавець) </t>
  </si>
  <si>
    <t>Обсяг капітальних вкладень місцевого бюджету за звітній період, гривень</t>
  </si>
  <si>
    <t>Касові видатки за звітній період,грн.</t>
  </si>
  <si>
    <t>Відсоток виконання,%</t>
  </si>
  <si>
    <t>План обсягу видатків на звітний період, гривень</t>
  </si>
  <si>
    <t>рішення міської ради від 24.12.2021 р.   №1093-VIІІ</t>
  </si>
  <si>
    <t>Програма розвитку освітньої галузі 
Арцизької міської територіальної громади 
 на 2021-2023 роки</t>
  </si>
  <si>
    <t>Програма забезпечення безоплатного та пільгового відпуску лікарських засобів за рецептами лікарів у разі лікування окремих груп населення та за певними категоріями захворювань Комунального некомерційного підприємства «Центр первинної медико-санітарної допомоги Арцизької міської ради» на 2022-2023 роки</t>
  </si>
  <si>
    <t xml:space="preserve">Програма розвитку та фінансової підтримки Комунального некомерційного підприємства «Центр первинної медикосанітарної допомоги Арцизької міської ради» на 2022-2023 роки </t>
  </si>
  <si>
    <t>рішення міської ради від 24.12.2021 р.№ 1106-VIІІ</t>
  </si>
  <si>
    <t>Програма про надання
матеріально-грошової допомоги мешканцям
Арцизької міської територіальної громади на 2022-2025 роки</t>
  </si>
  <si>
    <t>рішення міської ради від 18.02.2022 р.     №1222-VIІІ</t>
  </si>
  <si>
    <t>Комплексна програма розвитку житловокомунального господарства Арцизької міської територіальної громади
на 2022-2027 роки</t>
  </si>
  <si>
    <t>рішення міської ради від 21.01.2022 р. № 1133-VIІІ</t>
  </si>
  <si>
    <t>6020</t>
  </si>
  <si>
    <t>Комплексна програма утримання та ремонту автомобільних доріг загального користування, у тому числі державного, місцевого значення та вулиць і доріг комунальної власності Арцизької міської територіальної громади на 2021-2025 роки</t>
  </si>
  <si>
    <t>рішення міської ради від 21.05.2021р.   № 352-VIІІ</t>
  </si>
  <si>
    <t>рішення міської ради від26.01.2021р. № 127-VIІІ</t>
  </si>
  <si>
    <t>0133</t>
  </si>
  <si>
    <t>Програма цивільного захисту, техногенної та пожежної безпеки Арцизької міської територіальної громади Одеської області на 2021-2024 роки</t>
  </si>
  <si>
    <t>рішення міської ради від 22.02.2021 р. №181-VIІІ</t>
  </si>
  <si>
    <t>Програма національного спротиву та територіальної оборони Арцизької міської територіальної громади на 2022-2024 роки</t>
  </si>
  <si>
    <t>рішення міської ради від 21.01.2022 р. №1135-VIІІ</t>
  </si>
  <si>
    <t xml:space="preserve">Інші програми та заходи у сфері освіти </t>
  </si>
  <si>
    <t xml:space="preserve">Програма розвитку культури, туризму та збереження історико-культурної спадщини Арцизької міської територіальної громади на 2022-2024 роки
</t>
  </si>
  <si>
    <t>рішення міської ради від 24.12.2021 р. №1098-VIІІ</t>
  </si>
  <si>
    <t>Компенсаційні виплати за пільговий проїзд окремих категорій громадян на залізничному транспорті</t>
  </si>
  <si>
    <t>0611200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</si>
  <si>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</si>
  <si>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Фінансове управління ( в частині трансфертів)</t>
  </si>
  <si>
    <t>1070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</si>
  <si>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</si>
  <si>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 xml:space="preserve">
Акцизний податок з реалізації суб’єктами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</si>
  <si>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08</t>
  </si>
  <si>
    <t>Відділ соціального захисту населення Арцизької міської ради</t>
  </si>
  <si>
    <t>0810160</t>
  </si>
  <si>
    <t>0813035</t>
  </si>
  <si>
    <t>0813160</t>
  </si>
  <si>
    <t>0813242</t>
  </si>
  <si>
    <t>0118330</t>
  </si>
  <si>
    <t>Інша діяльність у сфері екології та охорони природних ресурсів</t>
  </si>
  <si>
    <t>0540</t>
  </si>
  <si>
    <t>0800000</t>
  </si>
  <si>
    <t>Відділ соціального захисту населення ( головний розпорядник)</t>
  </si>
  <si>
    <t>0810000</t>
  </si>
  <si>
    <t>0117680</t>
  </si>
  <si>
    <t>Членські внески до асоціацій органів місцевого самоврядування</t>
  </si>
  <si>
    <t>0813032</t>
  </si>
  <si>
    <t>Надання пільг окремим категоріям громадян з оплати послуг зв'язку</t>
  </si>
  <si>
    <t xml:space="preserve">Програма  «Поліцейський офіцер громади» Арцизької міської територіальної громади на 2022-2025 роки </t>
  </si>
  <si>
    <t>рішення виконавчого комітету від 30.09.2022р. № 200</t>
  </si>
  <si>
    <t>рішення міської ради від 18.02.2022 р. №1232-VIІІ</t>
  </si>
  <si>
    <t>3032</t>
  </si>
  <si>
    <t>Відділ культури та туризму Міської ради ( головний розпорядник)</t>
  </si>
  <si>
    <t>Відділ культури та туризму Міської ради ( відповідальний виконавець)</t>
  </si>
  <si>
    <t xml:space="preserve">Субвенція з місцевого бюджету державному бюджету на виконання програм соціально-економічного розвитку регіонів 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</si>
  <si>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</si>
  <si>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</si>
  <si>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Рентна плата за користування надрами 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</si>
  <si>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</si>
  <si>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 відсотків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</si>
  <si>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</si>
  <si>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Штрафні санкції, що застосовуються відповідно до Закону України «Про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пального»</t>
  </si>
  <si>
    <t>Кошти гарантійного та реєстраційного внесків, що визначені Законом України "Про оренду державного та комунального майна”, які підлягають перерахуванню оператором електронного майданчика до відповідного бюджету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</si>
  <si>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– підприємців та громадських формувань, а також плата за надання інших платних послуг, пов’язаних з такою державною реєстрацією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</si>
  <si>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</si>
  <si>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</si>
  <si>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Надходження від плати за послуги, що надаються бюджетними установами згідно із законодавством </t>
  </si>
  <si>
    <t>Надходження, що отримають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 нерухомого майна, що перебувають у приватній власності фізичних або юридичних осіб</t>
  </si>
  <si>
    <t>_1553900000_____</t>
  </si>
  <si>
    <t>0115061</t>
  </si>
  <si>
    <t>0115062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</si>
  <si>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</si>
  <si>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Підтримка спорту вищих досягнень та організацій, які здійснюють фізкультурно-спортивну діяльність в регіоні</t>
  </si>
  <si>
    <t>0117130</t>
  </si>
  <si>
    <t>Здійснення заходів із землеустрою</t>
  </si>
  <si>
    <t>Забезпечення діяльності місцевої та добровільної пожежної охорони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</si>
  <si>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</si>
  <si>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</si>
  <si>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3718710</t>
  </si>
  <si>
    <t>__1553900000____</t>
  </si>
  <si>
    <t xml:space="preserve">____1553900000__________
     (код бюджету)
</t>
  </si>
  <si>
    <t xml:space="preserve">ПРОГРАМА підтримки лікарських кадрів для Комунального некомерційного підприємства
 «Арцизька центральна опорна лікарня» Арцизької міської ради  на2023-2024 роки
</t>
  </si>
  <si>
    <t>рішення міської ради від 20.12.2022р.  № 1477-VIІІ</t>
  </si>
  <si>
    <t>Програма безоплатного та пільгового відпуску лікарських засобів за рецептами лікарів, у разі амбулаторного лікування окремих групнаселення та певними категоріями захворювань та зубопротезування учасників бойових дій та осіб, прирівняних до них на 2023-2024 роки</t>
  </si>
  <si>
    <t>Рішення міської ради від 24.12.2021 р. №1104-VIII</t>
  </si>
  <si>
    <t xml:space="preserve">Програма фінансової підтримки комунального некомерційного підприємства «Арцизька центральна опорна лікарня» на 2023-2024 роки 
</t>
  </si>
  <si>
    <t xml:space="preserve">Рішення міської ради від 20.12.2022р.  №1475-VIІІ </t>
  </si>
  <si>
    <t>5061</t>
  </si>
  <si>
    <t>5062</t>
  </si>
  <si>
    <t xml:space="preserve">Програма виплати грошових винагород
спортсменам Арцизької міської територіальної громади за
результатами олімпійських, неолімпійських, параолімпійських та
дефолімпійських видів спорту на 2023 рік </t>
  </si>
  <si>
    <t xml:space="preserve">Програма «Благоустрій територій населених пунктів Арцизької міської територіальної громади» на 2023-2025 роки </t>
  </si>
  <si>
    <t>рішення міської ради від 20.12.2022 р. № 1496-VIІІ</t>
  </si>
  <si>
    <t>рішення міської ради від 24.02.2023 р. №1568-VІІІ</t>
  </si>
  <si>
    <t>рішення міської ради від 20.12.2022 р. №1476-VIII</t>
  </si>
  <si>
    <t>рішення міської ради від 22.02.2021 р. №182-VIII</t>
  </si>
  <si>
    <t xml:space="preserve">Програма “Забезпечення діяльності водопровідно-каналізаційного господарства на території Арцизької міської територіальної громади”  на 2023-2025 роки 
</t>
  </si>
  <si>
    <t xml:space="preserve">Рішення міської ради від 20.12.2022р.  №1495-VIІІ </t>
  </si>
  <si>
    <t>7130</t>
  </si>
  <si>
    <t>0421</t>
  </si>
  <si>
    <t>Здійснення  заходів із землеустрою</t>
  </si>
  <si>
    <t>Програма «Забезпечення проведення нормативної грошової оцінки земель міста Арциз на 2021-2023роки»</t>
  </si>
  <si>
    <t>Рішення міської ради від 26.01.2021р. №164-VIII</t>
  </si>
  <si>
    <t>Програма підтримки та покращення екологічного та санітарного стану на теріторії Арцизької міської теріторіальної громади на 2022-2025 роки</t>
  </si>
  <si>
    <t>Рішення виконавчого комітету від 26.08.2022р. №168</t>
  </si>
  <si>
    <t>Програми відзначення державних та професійних свят, ювілейних дат, заохочення за заслуги перед громадою, забезпечення проведення культурно – масових заходів, здійснення представницьких та інших заходів Арцизькою міською радою на 2022 – 2025 роки</t>
  </si>
  <si>
    <t>Програма фінансовоої підтримки Комунальної організації Арцизький дитячий позаміський заклад оздоровлення та відпочинку "Ювілейний" Арцизької міської ради на 2023-2024 роки</t>
  </si>
  <si>
    <t xml:space="preserve">Рішення міської ради від 20.12.2022р.  №1486-VIІІ </t>
  </si>
  <si>
    <t xml:space="preserve">Програма "Фінансування витрат за надані пільги на  послуги зв'язку окремим категоріям громадян  на 2023-2025 роки"
</t>
  </si>
  <si>
    <t xml:space="preserve">Рішення міської ради від 20.12.2022р.  №1479-VIІІ </t>
  </si>
  <si>
    <t>Програма "Компенсація пільгового проїзду окремих категорій громадян в залізничному транспорті на 2023-2025 роки"</t>
  </si>
  <si>
    <t xml:space="preserve">Рішення міської ради від 20.12.2022р.  №1480-VIІІ </t>
  </si>
  <si>
    <t xml:space="preserve">Комплексна програма «Безпечна Арцизщина» на 2023 рік </t>
  </si>
  <si>
    <t>рішення міської ради від 20.12.2022 р. №1497-VIІІ</t>
  </si>
  <si>
    <t>Рішення міської ради від 21.01.2022 р. №1135-VIII</t>
  </si>
  <si>
    <t>Програма зміцнення законності, безпеки та порядку на території Арцизької міської територіальної громади на 2023 рік</t>
  </si>
  <si>
    <t>Рішення міської ради від 27.01.2023 р. №1534-VIII</t>
  </si>
  <si>
    <t xml:space="preserve">Будівництво споруди цивільного захисту із захисними властивостями ПРУ тимчасового використання на території Арцизького закладу  дошкільної освіти ясла – садок № 5 «Росинка» Арцизької міської ради, за адресою: вул. Будівель-ників 5а, м. Арциз, Болградський район, Одеська область  </t>
  </si>
  <si>
    <t xml:space="preserve">Будівництво споруди цивільного захисту із захисними властивостями ПРУ тимчасового використання на території Арцизького закладу  дошкільної освіти ясла – садок № 7 «Вербиченька» Арцизької міської ради, за адресою: вул. Троїцька, 71, м. Арциз, Болградський район,Одеська область </t>
  </si>
  <si>
    <t>Будівництво споруди цивільного захисту із захисними властивостями ПРУ тимчасового використання на території Арцизького  ліцею № 5 з початковою шко-лою та гімназією Арцизької міської ради, за адресою: вул. Свободи, 115, м. Арциз, Болградський район,Одеська  область</t>
  </si>
  <si>
    <t xml:space="preserve">____1553900000______________
            (код бюджету)
</t>
  </si>
  <si>
    <t xml:space="preserve">Заходи з енергозбереження - капітальний ремонт покрівлі північного корпусу закладу дошкільної освіти ясла-садок № 5  «Росинка» Арцизької міської ради, місто Арциз, Болградський район, Одеська область </t>
  </si>
  <si>
    <t xml:space="preserve">Заходи з енергозбереження - капітальний ремонт покрівлі (з  утепленням) Виноградівського закладу дошкільної освіти ясла-садок «Буратіно» Арцизької міської ради, село Виноградівка, Болградський район,Одеська область </t>
  </si>
  <si>
    <t xml:space="preserve">Капітальний ремонт, заходи з енергозбереження - утеплення фасаду Виноградівського закладу дошкільної освіти ясла-садок «Буратіно» Арцизької міської ради, село Виноградівка, Болградський район,Одеська область </t>
  </si>
  <si>
    <t>Капітальний ремонт укриття Арцизького ліцею № 4 з початковою школою та гімназією Арцизької міської ради», за адресою: Одеська область, м. Арциз, вул. п-ка Калмикова, буд. 44</t>
  </si>
  <si>
    <t xml:space="preserve">Заходи з енергозбереження - капітальний ремонт покрівлі (з  утепленням) галереї Кам’янського ліцею з початковою школою та гімназією Арцизької міської ради, село Кам’янське, Болградський район,Одеська область </t>
  </si>
  <si>
    <t xml:space="preserve">Заходи з енергозбереження - капітальний ремонт покрівлі (з  утепленням) Прямобалківського  ліцею з початковою школою та гімназією Арцизької міської ради, село Пряма Балка, Болградський район,Одеська область </t>
  </si>
  <si>
    <t xml:space="preserve">Заходи з енергозбереження - капітальний ремонт покрівлі (з  утепленням) Арцизького опорного закладу освіти №1 – ліцею з початковою школою та гімназією Арцизької міської ради, місто Арциз, Болградський район, Одеська область </t>
  </si>
  <si>
    <t>Капітальний ремонт укриття Арцизького опорного закладу освіти № 1-ліцей з початковою школою та гімназією Арцизької міської ради», за адресою: Одеська область, м. Арциз, вул. Будівельників, буд. 15г</t>
  </si>
  <si>
    <t>Виконання заходів програми національного спротиву та територіальної оборони Арцизької міської територіальної громади на 2022-2024 роки</t>
  </si>
  <si>
    <t>0828</t>
  </si>
  <si>
    <t xml:space="preserve"> Забезпечення діяльності палаців i будинків культури, клубів,центрів дозвілля та iншi заклади клубних закладів</t>
  </si>
  <si>
    <t xml:space="preserve">Заходи з енергозбереження – капітальний ремонт з утепленням покрівлі правого крила Будинку культури с. Делень, за адресою: вул. Торгова,4, село Делень, Болградський район, Одеська область </t>
  </si>
  <si>
    <t xml:space="preserve">Заходи з енергозбереження – капітальний ремонт з утепленням покрівлі та благоустрій Виноградівського Будинку культури, село Виноградівка, Болградський ра-йон, Одеська область </t>
  </si>
  <si>
    <t xml:space="preserve">Заходи з енергозбереження – капітальний ремонт з утепленням покрівлі та благоустрій Будинку культури с. Нова Іванівка, за адресою: вул. Кооперативна, 25, село Нова Іванівка, Болградський район, Одеська область  </t>
  </si>
  <si>
    <t xml:space="preserve">Виготовлення проектно-кошторисної документації на капітальний ремонт реабілітаційного відділення Комунального некомерційного  підприємства «Арцизька центральна опорна лікарня» Арцизької міської ради за адресою: вул. Добровольського 5, м. Арциз, Болградського району, Одеської області </t>
  </si>
  <si>
    <t>Придбання центріфуги для банку крові</t>
  </si>
  <si>
    <t>Придбання гематологічного та сечового аналізаторів для Холмської сільської амбулаторії</t>
  </si>
  <si>
    <t xml:space="preserve">Капітальний трансферт КП "Комфорт-16" на придбання  обладнання для  очищення води в с. Делень, с. Задунаївка, с. Главані, с. Холмське, с. Нова  Іванівка </t>
  </si>
  <si>
    <t>Капітальний трансферт КП "Благоустрій" на придбання обладнання для благоустрію території - телевізора для відеонагляду</t>
  </si>
  <si>
    <t xml:space="preserve">Будівництво споруди цивільного захисту із захисними властивостями ПРУ тимчасового використання на території Плоцької гімназії з дошкільним відділенням та початковою школою-філією Виноградівського опорного закладу освіти – ліцею з дошкільним відділенням, початковою школою та гімназією  Арцизької міської ради, за адресою: вул. Дружби 45, с. Плоцьк, Болградський район, Одеська  область </t>
  </si>
  <si>
    <t>Виконання видатків  за І квартал 2023 року   Загальний фонд</t>
  </si>
  <si>
    <t>Транспортний податок з фізичних осіб</t>
  </si>
  <si>
    <t>41040400</t>
  </si>
  <si>
    <t>Дотації з місцевих бюджетів іншим місцевим бюджетам</t>
  </si>
  <si>
    <t>Інші дотації з місцевого бюджету</t>
  </si>
  <si>
    <t>Субвенція з місцевого бюджету на виконання окремих заходів з реалізації соціального проекту «Активні парки - локації здорової України» за рахунок відповідної субвенції з державного бюджету</t>
  </si>
  <si>
    <t>25010400</t>
  </si>
  <si>
    <t>Надходження бюджетних установ від реалізації в установленому порядку майна (крім нерухомого майна)</t>
  </si>
  <si>
    <t>Виконання   розпису  фінансування бюджету Арцизької міської територіальної громади                                                                    за І півріччя 2023 року</t>
  </si>
  <si>
    <t>0615049</t>
  </si>
  <si>
    <t>Виконання окремих заходів з реалізації соціального проекту «Активні парки - локації здорової України»</t>
  </si>
  <si>
    <t>Виконання видатків за І півріччя 2023 року спеціального фонду</t>
  </si>
  <si>
    <t>0117350</t>
  </si>
  <si>
    <t>Розроблення схем планування та забудови територій (містобудівної документації)</t>
  </si>
  <si>
    <t>місцевого бюджету за І півріччя 2023 року</t>
  </si>
  <si>
    <t>Виконання міжбюджетних трансфертів за І півріччя 2023 року</t>
  </si>
  <si>
    <t>за І півріччя 2023 року</t>
  </si>
  <si>
    <t xml:space="preserve">Будівництво споруди цивільного захисту із захисними властивостями ПРУ тимчасового використання на території Кам’янського ліцею з початковою школою та гімназією Арцизької міської ради, за адресою: вул. Бориса Топора 52, с. Кам’янське,  Болградський район, Одеська  область </t>
  </si>
  <si>
    <t>Технічна документація на Нове будівництво Центру первинної медико-санітарної допомоги м.Арциз</t>
  </si>
  <si>
    <t>Капітальний трансферт комунальному підприємству «Водоканал»  на виготовлення проектної кошторисної документації на об'єкт «Реконструкція очисних каналізаційних споруд повної біологічної очистки  м. Арциз Одеської області»</t>
  </si>
  <si>
    <t>Капітальний трансферт комунальному підприємству «Водоканал»  на виготовлення експертизи проектної  документації  об'єкту «Реконструкція очисних каналізаційних споруд повної біологічної очистки  м. Арциз Одеської області»</t>
  </si>
  <si>
    <t xml:space="preserve">Будівництво споруди цивільного захисту із захисними властивостями ПРУ тимчасового використання на території Арцизької гімназії з початковою школою-філія Арцизького опорного закладу освіти № 1, за адресою: вул. Лугова 92, м. Арциз, Болградський район, Одеська область </t>
  </si>
  <si>
    <t>Виконання бюджету за розподілом 
витрат місцевого бюджету на реалізацію місцевих/регіональних програм за І півріччя 2023 року</t>
  </si>
  <si>
    <t>Перелік об'єктів  капітального ремонту, модернізації, придбання за І півріччя 2023 року</t>
  </si>
  <si>
    <t>Ремонт споруд цивільного захисту «Капітальний ремонт укриття Прямобалківського ліцею з початковою школою та гімназією Арцизької міської ради», за адресою: вул. Покровська 38-А, с. Прямобалка, Болградський район, Одеська область</t>
  </si>
  <si>
    <t>Придбання обладнання - електроплита для Кам'янського ліцею</t>
  </si>
  <si>
    <t>для розвитку мережі центрів надання адміністративних послуг на об'єкт "Капітальний ремонт адміністративної будівлі Арцизької міської ради, за адресою: м.Арциз, вул.Свободи, бул.95 а, болградський район, Одеська область"</t>
  </si>
  <si>
    <t>Придбання промислової пральної машинки з загрузкою белізни 50-60 кг</t>
  </si>
  <si>
    <t>Придбання підйомників для реабілітаційного відділення (2 шт.)</t>
  </si>
  <si>
    <t>Заходи з енергозбереження - капітальний ремонт покрівлі (з утепленням) Задунаївської сільської лікарської амбулаторії загальної практики сімейної медицини, за адресою: с. Задунаївка, Болградський район, Одеська область</t>
  </si>
  <si>
    <t>Капітальний трансферт КП "Комфорт-16" для заміни башти Рожновського (придбання) в с. Кам'янське</t>
  </si>
  <si>
    <t>Капітальний трансферт КП "Водоканал" для придбання башти з комплектуючими для встановлення на вул.Лугова, м.Арциз</t>
  </si>
  <si>
    <t>Капітальний трансферт КП "Благоустрій" на придбання комп'ютерної техніки (2 шт.)</t>
  </si>
  <si>
    <t>Придбання предметів довгострокового користування</t>
  </si>
  <si>
    <t>Заходи з енергозбереження – капітальний ремонт з утепленням покрівлі будівлі КЗ «Арцизька міська публічна бібліотека» за адресою: вул. Свободи, 118 «а», м. Арциз, Болградський район, Одеська область</t>
  </si>
  <si>
    <t>0824</t>
  </si>
  <si>
    <t>Забезпечення діяльності бiблiотек</t>
  </si>
  <si>
    <t>Утримання та розвиток автомобільних доріг та дорожньої інфраструктури за рахунок коштів місцевого бюджету.</t>
  </si>
  <si>
    <t>Капітальний ремонт дороги по вул.Соломонова</t>
  </si>
  <si>
    <t>7350</t>
  </si>
  <si>
    <t>0443</t>
  </si>
  <si>
    <t>Капітальний трансферт  ДП «Одеська об’єднана дирекція будівництва водогосподарських об’єктів» для розроблення детального плану території  під будівництво майданчика насосної станції підкачування (НСП) у селі Надеждівка</t>
  </si>
  <si>
    <t>Капітальний трансферт  ДП «Одеська об’єднана дирекція будівництва водогосподарських об’єктів» для розроблення  детального плану території під будівництво майданчика насосної станції підкачування (НСП) у селі Виноградівка</t>
  </si>
  <si>
    <t>Придбання  обладнання робочої станції для оформлення та видачі паспортних документів, взяття біометричних даних і реєстрації місць проживання, придбання обладнання для роботи станції</t>
  </si>
  <si>
    <t>Балансування бюджету по спеціальному фонду бюджету за рахунок джерел фінансування у сумі  24037373 грн.</t>
  </si>
  <si>
    <t>Балансування бюджету по загальньму фонду бюджету за рахунок джерел фінансування у сумі : 13689871,8грн.</t>
  </si>
  <si>
    <t>Програма розвитку земельних відносин Арцизької міської територіальної громади на 2022-2023 роки</t>
  </si>
  <si>
    <t>Рішення  міської ради №1150-УІІІ від 21.01.2022 року</t>
  </si>
  <si>
    <t xml:space="preserve">Рішення міської ради від 21.04.2023 року №1650-VIII </t>
  </si>
  <si>
    <t xml:space="preserve">"Програма розроблення схем планування та забудови
територій (містобудівної документації) на території Арцизької міської
територіальної громади на 2023-2025 роки 
</t>
  </si>
  <si>
    <t xml:space="preserve">Виконання бюджету Арцизької міської територіальної громади за доходами                                                                    за  І півріччя 2023 року
</t>
  </si>
  <si>
    <t>до рішення  Арцизької міської ради</t>
  </si>
  <si>
    <t>від  18.08.2023 р. № 1836-VIІІ</t>
  </si>
  <si>
    <t>до рішення  Арцизької   міської ради                                                             від 18.08.2023 р. № 1836-VIІІ</t>
  </si>
  <si>
    <t>Додаток № 3                                                     до  рішення Арцизької міської ради від 18.08.2023 р. №1836 -VIII</t>
  </si>
  <si>
    <t>Додаток №3.1                          до рішення Арцизької міської ради від  18.08.2023 р. №1836-VIII</t>
  </si>
  <si>
    <t>Додаток №4                                                                                                                                                      
до  рішення Арцизької міської ради
від 18.08.2023 р. №1836-VIІІ</t>
  </si>
  <si>
    <t>Додаток №5                                                                                                                                                    
до рішення Арцизької міської ради
від  18.08.2023 р. №1836-VIІІ</t>
  </si>
  <si>
    <t>Додаток №6                                                                                                                                                  
до рішення  Арцизької міської ради
від 18.08.2023 р. №1836-VIІІ</t>
  </si>
  <si>
    <t>Додаток №7                                                                                                                                                       
до рішення  Арцизької міської ради
від  18.08.2023 р. № 1836-VIІI</t>
  </si>
  <si>
    <t>Додаток №8                                                                                                                                                      
до рішення Арцизької міської ради
від 18.08.2023 р. № 1836-VIІІ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</si>
</sst>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0.00"/>
    <numFmt numFmtId="165" formatCode="_-* #,##0_р_._-;\-* #,##0_р_._-;_-* &quot;-&quot;_р_._-;_-@_-"/>
    <numFmt numFmtId="166" formatCode="_-* #,##0.00_р_._-;\-* #,##0.00_р_._-;_-* &quot;-&quot;??_р_._-;_-@_-"/>
    <numFmt numFmtId="167" formatCode="_-* #,##0.00\ _г_р_н_._-;\-* #,##0.00\ _г_р_н_._-;_-* &quot;-&quot;??\ _г_р_н_._-;_-@_-"/>
    <numFmt numFmtId="168" formatCode="#0.00\ %"/>
    <numFmt numFmtId="169" formatCode="#,##0.0"/>
  </numFmts>
  <fonts count="10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color indexed="8"/>
      <name val="SansSerif"/>
    </font>
    <font>
      <b/>
      <sz val="6"/>
      <color indexed="8"/>
      <name val="Times New Roman"/>
      <family val="1"/>
      <charset val="204"/>
    </font>
    <font>
      <sz val="6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Arial"/>
      <family val="2"/>
      <charset val="204"/>
    </font>
    <font>
      <sz val="11"/>
      <color indexed="8"/>
      <name val="SansSerif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0"/>
      <name val="Helv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 Cyr"/>
      <charset val="204"/>
    </font>
    <font>
      <sz val="10"/>
      <name val="Arial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indexed="8"/>
      <name val="Times New Roman"/>
      <family val="1"/>
      <charset val="204"/>
    </font>
    <font>
      <sz val="7"/>
      <color indexed="8"/>
      <name val="Arial"/>
      <family val="2"/>
      <charset val="204"/>
    </font>
    <font>
      <sz val="14"/>
      <color indexed="8"/>
      <name val="Arial"/>
      <family val="2"/>
      <charset val="204"/>
    </font>
    <font>
      <sz val="14"/>
      <color indexed="8"/>
      <name val="SansSerif"/>
    </font>
    <font>
      <b/>
      <sz val="14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b/>
      <sz val="20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"/>
      <family val="2"/>
      <charset val="204"/>
    </font>
    <font>
      <sz val="7"/>
      <color indexed="8"/>
      <name val="Times New Roman"/>
      <family val="1"/>
      <charset val="204"/>
    </font>
    <font>
      <sz val="7"/>
      <color indexed="8"/>
      <name val="Arial"/>
      <family val="2"/>
      <charset val="204"/>
    </font>
    <font>
      <sz val="6"/>
      <color indexed="8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4"/>
      <color indexed="8"/>
      <name val="Arial"/>
      <family val="2"/>
      <charset val="204"/>
    </font>
    <font>
      <b/>
      <sz val="18"/>
      <color indexed="8"/>
      <name val="Times New Roman"/>
      <family val="1"/>
      <charset val="204"/>
    </font>
    <font>
      <b/>
      <i/>
      <sz val="16"/>
      <color indexed="8"/>
      <name val="Times New Roman"/>
      <family val="1"/>
      <charset val="204"/>
    </font>
    <font>
      <sz val="14"/>
      <name val="Arial"/>
      <family val="2"/>
      <charset val="204"/>
    </font>
    <font>
      <b/>
      <sz val="10"/>
      <name val="Times New Roman"/>
      <family val="1"/>
      <charset val="204"/>
    </font>
    <font>
      <sz val="18"/>
      <name val="Times New Roman"/>
      <family val="1"/>
      <charset val="204"/>
    </font>
    <font>
      <b/>
      <sz val="2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20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.5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color indexed="8"/>
      <name val="Arial"/>
      <family val="2"/>
      <charset val="204"/>
    </font>
    <font>
      <sz val="16"/>
      <color indexed="8"/>
      <name val="SansSerif"/>
    </font>
    <font>
      <sz val="16"/>
      <color theme="1"/>
      <name val="Calibri"/>
      <family val="2"/>
      <scheme val="minor"/>
    </font>
    <font>
      <b/>
      <sz val="16"/>
      <color indexed="8"/>
      <name val="Arial"/>
      <family val="2"/>
      <charset val="204"/>
    </font>
    <font>
      <sz val="16"/>
      <color indexed="8"/>
      <name val="Times New Roman"/>
      <family val="1"/>
      <charset val="204"/>
    </font>
    <font>
      <sz val="16"/>
      <name val="Arial"/>
      <family val="2"/>
      <charset val="204"/>
    </font>
    <font>
      <b/>
      <sz val="9"/>
      <color indexed="8"/>
      <name val="SansSerif"/>
    </font>
    <font>
      <b/>
      <sz val="28"/>
      <name val="Times New Roman"/>
      <family val="1"/>
      <charset val="204"/>
    </font>
    <font>
      <sz val="28"/>
      <name val="Times New Roman"/>
      <family val="1"/>
      <charset val="204"/>
    </font>
    <font>
      <sz val="28"/>
      <color rgb="FFFF0000"/>
      <name val="Times New Roman"/>
      <family val="1"/>
      <charset val="204"/>
    </font>
    <font>
      <sz val="28"/>
      <color indexed="8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b/>
      <sz val="26"/>
      <name val="Times New Roman"/>
      <family val="1"/>
      <charset val="204"/>
    </font>
    <font>
      <sz val="26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28"/>
      <color rgb="FFFF000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7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94">
    <xf numFmtId="0" fontId="0" fillId="0" borderId="0"/>
    <xf numFmtId="0" fontId="2" fillId="0" borderId="0"/>
    <xf numFmtId="0" fontId="1" fillId="0" borderId="0"/>
    <xf numFmtId="0" fontId="6" fillId="0" borderId="0"/>
    <xf numFmtId="0" fontId="6" fillId="0" borderId="0"/>
    <xf numFmtId="0" fontId="5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>
      <alignment vertical="top"/>
    </xf>
    <xf numFmtId="0" fontId="5" fillId="0" borderId="0"/>
    <xf numFmtId="0" fontId="17" fillId="0" borderId="0"/>
    <xf numFmtId="0" fontId="14" fillId="0" borderId="0"/>
    <xf numFmtId="0" fontId="21" fillId="0" borderId="0"/>
    <xf numFmtId="0" fontId="6" fillId="0" borderId="0"/>
    <xf numFmtId="0" fontId="14" fillId="0" borderId="0"/>
    <xf numFmtId="0" fontId="1" fillId="0" borderId="0"/>
    <xf numFmtId="0" fontId="5" fillId="0" borderId="0"/>
    <xf numFmtId="9" fontId="5" fillId="0" borderId="0" applyFont="0" applyFill="0" applyBorder="0" applyAlignment="0" applyProtection="0"/>
    <xf numFmtId="165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" fillId="0" borderId="0"/>
    <xf numFmtId="0" fontId="22" fillId="0" borderId="0"/>
    <xf numFmtId="0" fontId="20" fillId="0" borderId="0"/>
    <xf numFmtId="0" fontId="5" fillId="0" borderId="0"/>
    <xf numFmtId="0" fontId="20" fillId="0" borderId="0"/>
    <xf numFmtId="0" fontId="20" fillId="0" borderId="0"/>
    <xf numFmtId="0" fontId="2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6" fillId="0" borderId="0"/>
    <xf numFmtId="0" fontId="21" fillId="0" borderId="0"/>
    <xf numFmtId="0" fontId="1" fillId="0" borderId="0"/>
    <xf numFmtId="0" fontId="20" fillId="0" borderId="0"/>
    <xf numFmtId="0" fontId="20" fillId="0" borderId="0"/>
    <xf numFmtId="9" fontId="20" fillId="0" borderId="0" applyFont="0" applyFill="0" applyBorder="0" applyAlignment="0" applyProtection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67" fontId="14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7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21" borderId="0" applyNumberFormat="0" applyBorder="0" applyAlignment="0" applyProtection="0"/>
    <xf numFmtId="0" fontId="25" fillId="9" borderId="16" applyNumberFormat="0" applyAlignment="0" applyProtection="0"/>
    <xf numFmtId="0" fontId="26" fillId="22" borderId="17" applyNumberFormat="0" applyAlignment="0" applyProtection="0"/>
    <xf numFmtId="0" fontId="27" fillId="22" borderId="16" applyNumberFormat="0" applyAlignment="0" applyProtection="0"/>
    <xf numFmtId="0" fontId="28" fillId="0" borderId="18" applyNumberFormat="0" applyFill="0" applyAlignment="0" applyProtection="0"/>
    <xf numFmtId="0" fontId="29" fillId="0" borderId="19" applyNumberFormat="0" applyFill="0" applyAlignment="0" applyProtection="0"/>
    <xf numFmtId="0" fontId="30" fillId="0" borderId="20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21" applyNumberFormat="0" applyFill="0" applyAlignment="0" applyProtection="0"/>
    <xf numFmtId="0" fontId="32" fillId="23" borderId="22" applyNumberFormat="0" applyAlignment="0" applyProtection="0"/>
    <xf numFmtId="0" fontId="33" fillId="0" borderId="0" applyNumberFormat="0" applyFill="0" applyBorder="0" applyAlignment="0" applyProtection="0"/>
    <xf numFmtId="0" fontId="34" fillId="24" borderId="0" applyNumberFormat="0" applyBorder="0" applyAlignment="0" applyProtection="0"/>
    <xf numFmtId="0" fontId="5" fillId="0" borderId="0"/>
    <xf numFmtId="0" fontId="23" fillId="0" borderId="0"/>
    <xf numFmtId="0" fontId="35" fillId="5" borderId="0" applyNumberFormat="0" applyBorder="0" applyAlignment="0" applyProtection="0"/>
    <xf numFmtId="0" fontId="36" fillId="0" borderId="0" applyNumberFormat="0" applyFill="0" applyBorder="0" applyAlignment="0" applyProtection="0"/>
    <xf numFmtId="0" fontId="14" fillId="25" borderId="23" applyNumberFormat="0" applyFont="0" applyAlignment="0" applyProtection="0"/>
    <xf numFmtId="0" fontId="37" fillId="0" borderId="24" applyNumberFormat="0" applyFill="0" applyAlignment="0" applyProtection="0"/>
    <xf numFmtId="0" fontId="38" fillId="0" borderId="0" applyNumberFormat="0" applyFill="0" applyBorder="0" applyAlignment="0" applyProtection="0"/>
    <xf numFmtId="0" fontId="39" fillId="6" borderId="0" applyNumberFormat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9" fontId="20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9" fillId="0" borderId="0"/>
    <xf numFmtId="0" fontId="54" fillId="0" borderId="0"/>
    <xf numFmtId="0" fontId="78" fillId="0" borderId="0"/>
  </cellStyleXfs>
  <cellXfs count="476">
    <xf numFmtId="0" fontId="0" fillId="0" borderId="0" xfId="0"/>
    <xf numFmtId="0" fontId="2" fillId="0" borderId="0" xfId="1"/>
    <xf numFmtId="164" fontId="2" fillId="0" borderId="1" xfId="1" applyNumberFormat="1" applyBorder="1"/>
    <xf numFmtId="0" fontId="4" fillId="0" borderId="2" xfId="2" applyFont="1" applyFill="1" applyBorder="1" applyAlignment="1">
      <alignment horizontal="center"/>
    </xf>
    <xf numFmtId="0" fontId="4" fillId="0" borderId="0" xfId="1" applyFont="1"/>
    <xf numFmtId="0" fontId="4" fillId="0" borderId="0" xfId="1" applyFont="1" applyAlignment="1">
      <alignment horizontal="center" wrapText="1"/>
    </xf>
    <xf numFmtId="0" fontId="4" fillId="0" borderId="0" xfId="2" applyFont="1" applyFill="1" applyAlignment="1">
      <alignment horizontal="center" vertical="center"/>
    </xf>
    <xf numFmtId="164" fontId="4" fillId="0" borderId="1" xfId="1" applyNumberFormat="1" applyFont="1" applyBorder="1"/>
    <xf numFmtId="0" fontId="2" fillId="0" borderId="1" xfId="1" applyFill="1" applyBorder="1" applyAlignment="1">
      <alignment horizontal="center" wrapText="1"/>
    </xf>
    <xf numFmtId="0" fontId="2" fillId="0" borderId="0" xfId="1" applyFill="1"/>
    <xf numFmtId="49" fontId="4" fillId="0" borderId="1" xfId="1" applyNumberFormat="1" applyFont="1" applyBorder="1"/>
    <xf numFmtId="0" fontId="2" fillId="0" borderId="4" xfId="1" applyFill="1" applyBorder="1" applyAlignment="1">
      <alignment horizontal="center" wrapText="1"/>
    </xf>
    <xf numFmtId="0" fontId="4" fillId="0" borderId="0" xfId="1" applyFont="1" applyAlignment="1">
      <alignment horizontal="left"/>
    </xf>
    <xf numFmtId="0" fontId="2" fillId="0" borderId="0" xfId="1" applyAlignment="1">
      <alignment horizontal="left"/>
    </xf>
    <xf numFmtId="0" fontId="7" fillId="0" borderId="0" xfId="3" applyFont="1" applyBorder="1" applyAlignment="1" applyProtection="1">
      <alignment horizontal="left" vertical="top" wrapText="1"/>
    </xf>
    <xf numFmtId="0" fontId="8" fillId="0" borderId="0" xfId="3" applyFont="1" applyBorder="1" applyAlignment="1" applyProtection="1">
      <alignment vertical="top" wrapText="1"/>
    </xf>
    <xf numFmtId="0" fontId="6" fillId="0" borderId="0" xfId="3"/>
    <xf numFmtId="0" fontId="9" fillId="0" borderId="0" xfId="3" applyFont="1" applyBorder="1" applyAlignment="1" applyProtection="1">
      <alignment vertical="top" wrapText="1"/>
    </xf>
    <xf numFmtId="0" fontId="12" fillId="0" borderId="0" xfId="3" applyFont="1" applyBorder="1" applyAlignment="1" applyProtection="1">
      <alignment horizontal="left" vertical="top" wrapText="1"/>
    </xf>
    <xf numFmtId="0" fontId="13" fillId="0" borderId="0" xfId="3" applyFont="1" applyBorder="1" applyAlignment="1" applyProtection="1">
      <alignment horizontal="right" vertical="top" wrapText="1"/>
    </xf>
    <xf numFmtId="3" fontId="6" fillId="0" borderId="0" xfId="3" applyNumberFormat="1"/>
    <xf numFmtId="4" fontId="6" fillId="0" borderId="0" xfId="3" applyNumberFormat="1"/>
    <xf numFmtId="0" fontId="5" fillId="0" borderId="0" xfId="5"/>
    <xf numFmtId="0" fontId="5" fillId="0" borderId="0" xfId="5" applyNumberFormat="1" applyFont="1" applyFill="1" applyBorder="1" applyAlignment="1" applyProtection="1">
      <alignment horizontal="right" vertical="center"/>
      <protection locked="0"/>
    </xf>
    <xf numFmtId="0" fontId="40" fillId="0" borderId="0" xfId="1" applyFont="1" applyBorder="1" applyAlignment="1" applyProtection="1">
      <alignment horizontal="left" vertical="top" wrapText="1"/>
    </xf>
    <xf numFmtId="0" fontId="7" fillId="0" borderId="0" xfId="1" applyFont="1" applyBorder="1" applyAlignment="1" applyProtection="1">
      <alignment horizontal="left" vertical="top" wrapText="1"/>
    </xf>
    <xf numFmtId="0" fontId="47" fillId="0" borderId="0" xfId="1" applyFont="1" applyBorder="1" applyAlignment="1" applyProtection="1">
      <alignment horizontal="left" vertical="top" wrapText="1"/>
    </xf>
    <xf numFmtId="0" fontId="46" fillId="0" borderId="12" xfId="1" applyFont="1" applyBorder="1" applyAlignment="1" applyProtection="1">
      <alignment horizontal="center" vertical="center" wrapText="1"/>
    </xf>
    <xf numFmtId="0" fontId="46" fillId="0" borderId="3" xfId="1" applyFont="1" applyBorder="1" applyAlignment="1" applyProtection="1">
      <alignment horizontal="left" vertical="top" wrapText="1"/>
    </xf>
    <xf numFmtId="0" fontId="48" fillId="0" borderId="0" xfId="1" applyFont="1"/>
    <xf numFmtId="0" fontId="46" fillId="0" borderId="0" xfId="1" applyFont="1" applyBorder="1" applyAlignment="1" applyProtection="1">
      <alignment horizontal="center" vertical="top" wrapText="1"/>
    </xf>
    <xf numFmtId="0" fontId="7" fillId="0" borderId="0" xfId="392" applyFont="1" applyBorder="1" applyAlignment="1" applyProtection="1">
      <alignment horizontal="left" vertical="top" wrapText="1"/>
    </xf>
    <xf numFmtId="0" fontId="54" fillId="0" borderId="0" xfId="392"/>
    <xf numFmtId="0" fontId="55" fillId="0" borderId="0" xfId="392" applyFont="1" applyBorder="1" applyAlignment="1" applyProtection="1">
      <alignment horizontal="center" wrapText="1"/>
    </xf>
    <xf numFmtId="0" fontId="56" fillId="0" borderId="0" xfId="392" applyFont="1" applyBorder="1" applyAlignment="1" applyProtection="1">
      <alignment horizontal="center" vertical="top" wrapText="1"/>
    </xf>
    <xf numFmtId="0" fontId="57" fillId="3" borderId="0" xfId="392" applyFont="1" applyFill="1" applyBorder="1" applyAlignment="1" applyProtection="1">
      <alignment horizontal="center" vertical="top" wrapText="1"/>
    </xf>
    <xf numFmtId="164" fontId="58" fillId="0" borderId="1" xfId="1" applyNumberFormat="1" applyFont="1" applyBorder="1" applyAlignment="1">
      <alignment horizontal="left"/>
    </xf>
    <xf numFmtId="164" fontId="44" fillId="0" borderId="3" xfId="1" applyNumberFormat="1" applyFont="1" applyBorder="1" applyAlignment="1" applyProtection="1">
      <alignment horizontal="right" vertical="top" wrapText="1"/>
    </xf>
    <xf numFmtId="168" fontId="44" fillId="0" borderId="3" xfId="1" applyNumberFormat="1" applyFont="1" applyBorder="1" applyAlignment="1" applyProtection="1">
      <alignment horizontal="right" vertical="top" wrapText="1"/>
    </xf>
    <xf numFmtId="0" fontId="59" fillId="0" borderId="3" xfId="1" applyFont="1" applyBorder="1" applyAlignment="1" applyProtection="1">
      <alignment horizontal="left" vertical="top" wrapText="1"/>
    </xf>
    <xf numFmtId="164" fontId="52" fillId="0" borderId="1" xfId="1" applyNumberFormat="1" applyFont="1" applyBorder="1" applyAlignment="1">
      <alignment horizontal="left" wrapText="1"/>
    </xf>
    <xf numFmtId="164" fontId="52" fillId="0" borderId="1" xfId="1" applyNumberFormat="1" applyFont="1" applyBorder="1" applyAlignment="1">
      <alignment horizontal="left"/>
    </xf>
    <xf numFmtId="164" fontId="58" fillId="0" borderId="1" xfId="1" applyNumberFormat="1" applyFont="1" applyBorder="1" applyAlignment="1">
      <alignment horizontal="left" wrapText="1"/>
    </xf>
    <xf numFmtId="0" fontId="58" fillId="0" borderId="1" xfId="1" applyFont="1" applyFill="1" applyBorder="1" applyAlignment="1">
      <alignment horizontal="left" wrapText="1"/>
    </xf>
    <xf numFmtId="0" fontId="52" fillId="0" borderId="3" xfId="1" applyFont="1" applyFill="1" applyBorder="1" applyAlignment="1">
      <alignment horizontal="center" wrapText="1"/>
    </xf>
    <xf numFmtId="0" fontId="52" fillId="0" borderId="3" xfId="1" applyFont="1" applyFill="1" applyBorder="1" applyAlignment="1">
      <alignment horizontal="left" wrapText="1"/>
    </xf>
    <xf numFmtId="0" fontId="19" fillId="0" borderId="2" xfId="2" applyFont="1" applyFill="1" applyBorder="1" applyAlignment="1">
      <alignment horizontal="center"/>
    </xf>
    <xf numFmtId="0" fontId="66" fillId="0" borderId="3" xfId="1" applyFont="1" applyBorder="1" applyAlignment="1" applyProtection="1">
      <alignment horizontal="left" vertical="top" wrapText="1"/>
    </xf>
    <xf numFmtId="0" fontId="40" fillId="0" borderId="3" xfId="1" applyFont="1" applyBorder="1" applyAlignment="1" applyProtection="1">
      <alignment horizontal="left" vertical="top" wrapText="1"/>
    </xf>
    <xf numFmtId="164" fontId="40" fillId="0" borderId="3" xfId="1" applyNumberFormat="1" applyFont="1" applyBorder="1" applyAlignment="1" applyProtection="1">
      <alignment horizontal="right" vertical="top" wrapText="1"/>
    </xf>
    <xf numFmtId="0" fontId="40" fillId="0" borderId="1" xfId="5" applyFont="1" applyBorder="1" applyAlignment="1" applyProtection="1">
      <alignment horizontal="center" vertical="center" wrapText="1"/>
    </xf>
    <xf numFmtId="0" fontId="44" fillId="0" borderId="1" xfId="5" applyFont="1" applyBorder="1" applyAlignment="1" applyProtection="1">
      <alignment horizontal="left" vertical="top" wrapText="1"/>
    </xf>
    <xf numFmtId="0" fontId="40" fillId="0" borderId="1" xfId="5" applyFont="1" applyBorder="1" applyAlignment="1" applyProtection="1">
      <alignment horizontal="left" vertical="top" wrapText="1"/>
    </xf>
    <xf numFmtId="4" fontId="44" fillId="0" borderId="1" xfId="5" applyNumberFormat="1" applyFont="1" applyBorder="1" applyAlignment="1" applyProtection="1">
      <alignment horizontal="right" vertical="center" wrapText="1"/>
    </xf>
    <xf numFmtId="0" fontId="43" fillId="0" borderId="0" xfId="5" applyFont="1" applyBorder="1" applyAlignment="1" applyProtection="1">
      <alignment horizontal="left" vertical="top" wrapText="1"/>
    </xf>
    <xf numFmtId="0" fontId="40" fillId="0" borderId="0" xfId="5" applyFont="1" applyBorder="1" applyAlignment="1" applyProtection="1">
      <alignment horizontal="right" vertical="top" wrapText="1"/>
    </xf>
    <xf numFmtId="0" fontId="44" fillId="0" borderId="1" xfId="5" applyFont="1" applyBorder="1" applyAlignment="1" applyProtection="1">
      <alignment horizontal="center" vertical="top" wrapText="1"/>
    </xf>
    <xf numFmtId="0" fontId="40" fillId="0" borderId="1" xfId="5" applyFont="1" applyBorder="1" applyAlignment="1" applyProtection="1">
      <alignment horizontal="right" vertical="top" wrapText="1"/>
    </xf>
    <xf numFmtId="0" fontId="67" fillId="0" borderId="0" xfId="3" applyFont="1"/>
    <xf numFmtId="0" fontId="44" fillId="0" borderId="1" xfId="5" applyFont="1" applyBorder="1" applyAlignment="1" applyProtection="1">
      <alignment horizontal="left" vertical="top" wrapText="1"/>
    </xf>
    <xf numFmtId="0" fontId="40" fillId="0" borderId="1" xfId="5" applyFont="1" applyBorder="1" applyAlignment="1" applyProtection="1">
      <alignment horizontal="left" vertical="top" wrapText="1"/>
    </xf>
    <xf numFmtId="49" fontId="46" fillId="0" borderId="3" xfId="1" applyNumberFormat="1" applyFont="1" applyBorder="1" applyAlignment="1" applyProtection="1">
      <alignment horizontal="left" vertical="top" wrapText="1"/>
    </xf>
    <xf numFmtId="2" fontId="44" fillId="0" borderId="1" xfId="5" applyNumberFormat="1" applyFont="1" applyBorder="1" applyAlignment="1" applyProtection="1">
      <alignment horizontal="left" vertical="top" wrapText="1"/>
    </xf>
    <xf numFmtId="49" fontId="51" fillId="0" borderId="3" xfId="27" applyNumberFormat="1" applyFont="1" applyFill="1" applyBorder="1" applyAlignment="1">
      <alignment horizontal="center" vertical="center" wrapText="1"/>
    </xf>
    <xf numFmtId="49" fontId="19" fillId="0" borderId="1" xfId="1" applyNumberFormat="1" applyFont="1" applyBorder="1"/>
    <xf numFmtId="0" fontId="19" fillId="0" borderId="1" xfId="1" applyFont="1" applyFill="1" applyBorder="1" applyAlignment="1">
      <alignment horizontal="left" wrapText="1"/>
    </xf>
    <xf numFmtId="0" fontId="58" fillId="0" borderId="1" xfId="1" applyFont="1" applyFill="1" applyBorder="1" applyAlignment="1">
      <alignment horizontal="center" wrapText="1"/>
    </xf>
    <xf numFmtId="0" fontId="44" fillId="0" borderId="1" xfId="5" applyFont="1" applyBorder="1" applyAlignment="1" applyProtection="1">
      <alignment horizontal="left" vertical="top" wrapText="1"/>
    </xf>
    <xf numFmtId="0" fontId="46" fillId="0" borderId="4" xfId="1" applyFont="1" applyBorder="1" applyAlignment="1" applyProtection="1">
      <alignment vertical="center" wrapText="1"/>
    </xf>
    <xf numFmtId="0" fontId="11" fillId="0" borderId="0" xfId="3" applyFont="1" applyBorder="1" applyAlignment="1" applyProtection="1">
      <alignment vertical="center" wrapText="1"/>
    </xf>
    <xf numFmtId="49" fontId="51" fillId="0" borderId="3" xfId="27" applyNumberFormat="1" applyFont="1" applyBorder="1"/>
    <xf numFmtId="0" fontId="51" fillId="0" borderId="3" xfId="27" applyFont="1" applyBorder="1" applyAlignment="1">
      <alignment wrapText="1"/>
    </xf>
    <xf numFmtId="49" fontId="51" fillId="2" borderId="3" xfId="27" applyNumberFormat="1" applyFont="1" applyFill="1" applyBorder="1" applyAlignment="1">
      <alignment horizontal="center" vertical="center" wrapText="1"/>
    </xf>
    <xf numFmtId="0" fontId="51" fillId="2" borderId="3" xfId="27" applyFont="1" applyFill="1" applyBorder="1" applyAlignment="1">
      <alignment horizontal="center" vertical="center" wrapText="1"/>
    </xf>
    <xf numFmtId="0" fontId="51" fillId="0" borderId="3" xfId="27" applyFont="1" applyBorder="1" applyAlignment="1">
      <alignment vertical="top" wrapText="1"/>
    </xf>
    <xf numFmtId="0" fontId="51" fillId="0" borderId="3" xfId="27" applyFont="1" applyBorder="1"/>
    <xf numFmtId="0" fontId="68" fillId="0" borderId="3" xfId="1" applyFont="1" applyFill="1" applyBorder="1" applyAlignment="1">
      <alignment horizontal="left" wrapText="1"/>
    </xf>
    <xf numFmtId="0" fontId="45" fillId="0" borderId="1" xfId="5" applyFont="1" applyBorder="1" applyAlignment="1" applyProtection="1">
      <alignment horizontal="center" vertical="center" wrapText="1"/>
    </xf>
    <xf numFmtId="0" fontId="48" fillId="0" borderId="0" xfId="1" applyFont="1" applyBorder="1"/>
    <xf numFmtId="0" fontId="47" fillId="0" borderId="0" xfId="1" applyFont="1" applyBorder="1" applyAlignment="1" applyProtection="1">
      <alignment horizontal="right" wrapText="1"/>
    </xf>
    <xf numFmtId="168" fontId="40" fillId="0" borderId="3" xfId="1" applyNumberFormat="1" applyFont="1" applyBorder="1" applyAlignment="1" applyProtection="1">
      <alignment horizontal="right" vertical="top" wrapText="1"/>
    </xf>
    <xf numFmtId="164" fontId="19" fillId="0" borderId="1" xfId="1" applyNumberFormat="1" applyFont="1" applyBorder="1"/>
    <xf numFmtId="164" fontId="52" fillId="26" borderId="1" xfId="1" applyNumberFormat="1" applyFont="1" applyFill="1" applyBorder="1"/>
    <xf numFmtId="164" fontId="62" fillId="26" borderId="1" xfId="1" applyNumberFormat="1" applyFont="1" applyFill="1" applyBorder="1" applyAlignment="1">
      <alignment horizontal="left" wrapText="1"/>
    </xf>
    <xf numFmtId="0" fontId="67" fillId="0" borderId="0" xfId="392" applyFont="1"/>
    <xf numFmtId="164" fontId="52" fillId="0" borderId="1" xfId="1" applyNumberFormat="1" applyFont="1" applyBorder="1" applyAlignment="1"/>
    <xf numFmtId="0" fontId="52" fillId="0" borderId="5" xfId="0" applyFont="1" applyFill="1" applyBorder="1" applyAlignment="1">
      <alignment horizontal="center" wrapText="1"/>
    </xf>
    <xf numFmtId="0" fontId="72" fillId="0" borderId="1" xfId="0" applyFont="1" applyFill="1" applyBorder="1" applyAlignment="1">
      <alignment horizontal="left" wrapText="1"/>
    </xf>
    <xf numFmtId="0" fontId="58" fillId="0" borderId="1" xfId="0" applyFont="1" applyFill="1" applyBorder="1" applyAlignment="1">
      <alignment wrapText="1"/>
    </xf>
    <xf numFmtId="2" fontId="58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Border="1"/>
    <xf numFmtId="164" fontId="52" fillId="0" borderId="1" xfId="0" applyNumberFormat="1" applyFont="1" applyBorder="1" applyAlignment="1">
      <alignment wrapText="1"/>
    </xf>
    <xf numFmtId="49" fontId="72" fillId="0" borderId="1" xfId="0" applyNumberFormat="1" applyFont="1" applyBorder="1"/>
    <xf numFmtId="164" fontId="58" fillId="0" borderId="1" xfId="0" applyNumberFormat="1" applyFont="1" applyBorder="1" applyAlignment="1">
      <alignment wrapText="1"/>
    </xf>
    <xf numFmtId="0" fontId="73" fillId="0" borderId="0" xfId="1" applyFont="1"/>
    <xf numFmtId="164" fontId="74" fillId="26" borderId="1" xfId="0" applyNumberFormat="1" applyFont="1" applyFill="1" applyBorder="1"/>
    <xf numFmtId="164" fontId="61" fillId="26" borderId="1" xfId="0" applyNumberFormat="1" applyFont="1" applyFill="1" applyBorder="1" applyAlignment="1">
      <alignment wrapText="1"/>
    </xf>
    <xf numFmtId="2" fontId="40" fillId="0" borderId="1" xfId="5" applyNumberFormat="1" applyFont="1" applyBorder="1" applyAlignment="1" applyProtection="1">
      <alignment horizontal="left" vertical="top" wrapText="1"/>
    </xf>
    <xf numFmtId="0" fontId="75" fillId="0" borderId="0" xfId="5" applyFont="1"/>
    <xf numFmtId="0" fontId="5" fillId="0" borderId="0" xfId="5" applyFont="1"/>
    <xf numFmtId="0" fontId="53" fillId="0" borderId="3" xfId="5" applyFont="1" applyBorder="1"/>
    <xf numFmtId="0" fontId="53" fillId="0" borderId="3" xfId="5" applyFont="1" applyBorder="1" applyAlignment="1">
      <alignment vertical="top"/>
    </xf>
    <xf numFmtId="0" fontId="76" fillId="0" borderId="0" xfId="5" applyFont="1"/>
    <xf numFmtId="2" fontId="58" fillId="0" borderId="1" xfId="1" applyNumberFormat="1" applyFont="1" applyFill="1" applyBorder="1" applyAlignment="1">
      <alignment horizontal="center" wrapText="1"/>
    </xf>
    <xf numFmtId="164" fontId="58" fillId="0" borderId="1" xfId="1" applyNumberFormat="1" applyFont="1" applyFill="1" applyBorder="1" applyAlignment="1">
      <alignment horizontal="center" wrapText="1"/>
    </xf>
    <xf numFmtId="164" fontId="52" fillId="0" borderId="1" xfId="1" applyNumberFormat="1" applyFont="1" applyBorder="1" applyAlignment="1">
      <alignment horizontal="center"/>
    </xf>
    <xf numFmtId="2" fontId="52" fillId="0" borderId="1" xfId="1" applyNumberFormat="1" applyFont="1" applyFill="1" applyBorder="1" applyAlignment="1">
      <alignment horizontal="center" wrapText="1"/>
    </xf>
    <xf numFmtId="164" fontId="58" fillId="0" borderId="1" xfId="1" applyNumberFormat="1" applyFont="1" applyBorder="1" applyAlignment="1">
      <alignment horizontal="center"/>
    </xf>
    <xf numFmtId="164" fontId="52" fillId="0" borderId="1" xfId="1" applyNumberFormat="1" applyFont="1" applyFill="1" applyBorder="1" applyAlignment="1">
      <alignment horizontal="center"/>
    </xf>
    <xf numFmtId="164" fontId="61" fillId="26" borderId="1" xfId="1" applyNumberFormat="1" applyFont="1" applyFill="1" applyBorder="1" applyAlignment="1">
      <alignment horizontal="center"/>
    </xf>
    <xf numFmtId="2" fontId="61" fillId="26" borderId="1" xfId="1" applyNumberFormat="1" applyFont="1" applyFill="1" applyBorder="1" applyAlignment="1">
      <alignment horizontal="center" wrapText="1"/>
    </xf>
    <xf numFmtId="164" fontId="77" fillId="0" borderId="1" xfId="0" applyNumberFormat="1" applyFont="1" applyBorder="1" applyAlignment="1">
      <alignment horizontal="center"/>
    </xf>
    <xf numFmtId="164" fontId="58" fillId="0" borderId="1" xfId="0" applyNumberFormat="1" applyFont="1" applyBorder="1" applyAlignment="1">
      <alignment horizontal="center"/>
    </xf>
    <xf numFmtId="164" fontId="61" fillId="26" borderId="1" xfId="0" applyNumberFormat="1" applyFont="1" applyFill="1" applyBorder="1" applyAlignment="1">
      <alignment horizontal="center"/>
    </xf>
    <xf numFmtId="164" fontId="4" fillId="26" borderId="12" xfId="1" applyNumberFormat="1" applyFont="1" applyFill="1" applyBorder="1"/>
    <xf numFmtId="164" fontId="62" fillId="26" borderId="12" xfId="1" applyNumberFormat="1" applyFont="1" applyFill="1" applyBorder="1"/>
    <xf numFmtId="164" fontId="61" fillId="26" borderId="12" xfId="1" applyNumberFormat="1" applyFont="1" applyFill="1" applyBorder="1" applyAlignment="1">
      <alignment horizontal="center"/>
    </xf>
    <xf numFmtId="0" fontId="43" fillId="0" borderId="0" xfId="392" applyFont="1" applyFill="1" applyBorder="1" applyAlignment="1" applyProtection="1">
      <alignment horizontal="left" vertical="top" wrapText="1"/>
    </xf>
    <xf numFmtId="0" fontId="40" fillId="0" borderId="0" xfId="392" applyFont="1" applyFill="1" applyBorder="1" applyAlignment="1" applyProtection="1">
      <alignment horizontal="center" wrapText="1"/>
    </xf>
    <xf numFmtId="0" fontId="42" fillId="0" borderId="0" xfId="392" applyFont="1" applyFill="1" applyBorder="1" applyAlignment="1" applyProtection="1">
      <alignment horizontal="center" vertical="top" wrapText="1"/>
    </xf>
    <xf numFmtId="0" fontId="42" fillId="0" borderId="13" xfId="392" applyFont="1" applyFill="1" applyBorder="1" applyAlignment="1" applyProtection="1">
      <alignment horizontal="center" vertical="top" wrapText="1"/>
    </xf>
    <xf numFmtId="0" fontId="54" fillId="0" borderId="0" xfId="392" applyFill="1"/>
    <xf numFmtId="0" fontId="79" fillId="0" borderId="0" xfId="393" applyFont="1" applyAlignment="1">
      <alignment vertical="center" wrapText="1"/>
    </xf>
    <xf numFmtId="0" fontId="78" fillId="0" borderId="0" xfId="393"/>
    <xf numFmtId="0" fontId="80" fillId="0" borderId="0" xfId="393" applyFont="1" applyAlignment="1">
      <alignment horizontal="center" vertical="center"/>
    </xf>
    <xf numFmtId="0" fontId="79" fillId="0" borderId="0" xfId="393" applyFont="1" applyAlignment="1">
      <alignment vertical="center"/>
    </xf>
    <xf numFmtId="0" fontId="81" fillId="0" borderId="0" xfId="393" applyFont="1" applyAlignment="1">
      <alignment vertical="center"/>
    </xf>
    <xf numFmtId="0" fontId="79" fillId="0" borderId="0" xfId="393" applyFont="1" applyAlignment="1">
      <alignment horizontal="right" vertical="center"/>
    </xf>
    <xf numFmtId="0" fontId="79" fillId="0" borderId="33" xfId="393" applyFont="1" applyBorder="1" applyAlignment="1">
      <alignment horizontal="center" vertical="center" textRotation="90" wrapText="1"/>
    </xf>
    <xf numFmtId="0" fontId="79" fillId="0" borderId="32" xfId="393" applyFont="1" applyBorder="1" applyAlignment="1">
      <alignment horizontal="center" vertical="center" wrapText="1"/>
    </xf>
    <xf numFmtId="0" fontId="79" fillId="0" borderId="33" xfId="393" applyFont="1" applyBorder="1" applyAlignment="1">
      <alignment horizontal="center" vertical="center" wrapText="1"/>
    </xf>
    <xf numFmtId="0" fontId="82" fillId="0" borderId="33" xfId="393" applyFont="1" applyBorder="1" applyAlignment="1">
      <alignment vertical="center" wrapText="1"/>
    </xf>
    <xf numFmtId="0" fontId="79" fillId="0" borderId="0" xfId="393" applyFont="1" applyAlignment="1">
      <alignment horizontal="center" vertical="center"/>
    </xf>
    <xf numFmtId="0" fontId="82" fillId="0" borderId="0" xfId="393" applyFont="1" applyAlignment="1">
      <alignment horizontal="center" vertical="center"/>
    </xf>
    <xf numFmtId="0" fontId="4" fillId="0" borderId="0" xfId="393" applyFont="1" applyAlignment="1">
      <alignment vertical="center"/>
    </xf>
    <xf numFmtId="0" fontId="81" fillId="0" borderId="3" xfId="393" applyFont="1" applyBorder="1" applyAlignment="1">
      <alignment horizontal="center" vertical="center" textRotation="90" wrapText="1"/>
    </xf>
    <xf numFmtId="0" fontId="81" fillId="0" borderId="3" xfId="393" applyFont="1" applyBorder="1" applyAlignment="1">
      <alignment horizontal="center" vertical="center" wrapText="1"/>
    </xf>
    <xf numFmtId="49" fontId="19" fillId="0" borderId="3" xfId="393" applyNumberFormat="1" applyFont="1" applyBorder="1"/>
    <xf numFmtId="0" fontId="19" fillId="0" borderId="3" xfId="393" applyFont="1" applyBorder="1"/>
    <xf numFmtId="0" fontId="79" fillId="0" borderId="3" xfId="393" applyFont="1" applyBorder="1" applyAlignment="1">
      <alignment horizontal="center" vertical="center" wrapText="1"/>
    </xf>
    <xf numFmtId="0" fontId="5" fillId="0" borderId="0" xfId="27"/>
    <xf numFmtId="0" fontId="5" fillId="0" borderId="0" xfId="27" applyAlignment="1"/>
    <xf numFmtId="0" fontId="52" fillId="0" borderId="3" xfId="27" applyFont="1" applyBorder="1" applyAlignment="1">
      <alignment wrapText="1"/>
    </xf>
    <xf numFmtId="49" fontId="69" fillId="2" borderId="3" xfId="393" applyNumberFormat="1" applyFont="1" applyFill="1" applyBorder="1" applyAlignment="1">
      <alignment horizontal="center" vertical="center" wrapText="1"/>
    </xf>
    <xf numFmtId="0" fontId="69" fillId="2" borderId="3" xfId="393" applyFont="1" applyFill="1" applyBorder="1" applyAlignment="1">
      <alignment horizontal="center" vertical="center" wrapText="1"/>
    </xf>
    <xf numFmtId="0" fontId="52" fillId="0" borderId="3" xfId="27" applyFont="1" applyBorder="1"/>
    <xf numFmtId="0" fontId="53" fillId="0" borderId="0" xfId="27" applyFont="1"/>
    <xf numFmtId="0" fontId="51" fillId="0" borderId="3" xfId="393" applyFont="1" applyBorder="1" applyAlignment="1">
      <alignment horizontal="center" vertical="center" textRotation="90" wrapText="1"/>
    </xf>
    <xf numFmtId="49" fontId="18" fillId="0" borderId="3" xfId="0" applyNumberFormat="1" applyFont="1" applyBorder="1"/>
    <xf numFmtId="0" fontId="18" fillId="0" borderId="3" xfId="0" applyFont="1" applyBorder="1"/>
    <xf numFmtId="0" fontId="51" fillId="0" borderId="3" xfId="0" applyFont="1" applyBorder="1"/>
    <xf numFmtId="0" fontId="68" fillId="0" borderId="0" xfId="5" applyFont="1"/>
    <xf numFmtId="49" fontId="69" fillId="0" borderId="3" xfId="0" applyNumberFormat="1" applyFont="1" applyBorder="1"/>
    <xf numFmtId="0" fontId="69" fillId="0" borderId="3" xfId="0" applyFont="1" applyBorder="1"/>
    <xf numFmtId="49" fontId="69" fillId="0" borderId="3" xfId="0" applyNumberFormat="1" applyFont="1" applyBorder="1" applyAlignment="1">
      <alignment horizontal="center"/>
    </xf>
    <xf numFmtId="49" fontId="69" fillId="2" borderId="3" xfId="0" applyNumberFormat="1" applyFont="1" applyFill="1" applyBorder="1" applyAlignment="1">
      <alignment horizontal="center" vertical="center" wrapText="1"/>
    </xf>
    <xf numFmtId="0" fontId="69" fillId="2" borderId="3" xfId="0" applyFont="1" applyFill="1" applyBorder="1" applyAlignment="1">
      <alignment horizontal="center" vertical="center" wrapText="1"/>
    </xf>
    <xf numFmtId="49" fontId="69" fillId="2" borderId="7" xfId="0" applyNumberFormat="1" applyFont="1" applyFill="1" applyBorder="1" applyAlignment="1">
      <alignment horizontal="center" vertical="center" wrapText="1"/>
    </xf>
    <xf numFmtId="49" fontId="69" fillId="0" borderId="3" xfId="0" applyNumberFormat="1" applyFont="1" applyFill="1" applyBorder="1" applyAlignment="1">
      <alignment horizontal="center" vertical="center" wrapText="1"/>
    </xf>
    <xf numFmtId="0" fontId="69" fillId="0" borderId="3" xfId="0" applyFont="1" applyFill="1" applyBorder="1" applyAlignment="1">
      <alignment horizontal="center" vertical="center" wrapText="1"/>
    </xf>
    <xf numFmtId="49" fontId="69" fillId="0" borderId="7" xfId="0" applyNumberFormat="1" applyFont="1" applyFill="1" applyBorder="1" applyAlignment="1">
      <alignment horizontal="center" vertical="center" wrapText="1"/>
    </xf>
    <xf numFmtId="49" fontId="69" fillId="0" borderId="3" xfId="0" applyNumberFormat="1" applyFont="1" applyBorder="1" applyAlignment="1">
      <alignment vertical="center"/>
    </xf>
    <xf numFmtId="49" fontId="51" fillId="0" borderId="3" xfId="0" applyNumberFormat="1" applyFont="1" applyFill="1" applyBorder="1" applyAlignment="1">
      <alignment horizontal="center" vertical="center" wrapText="1"/>
    </xf>
    <xf numFmtId="49" fontId="69" fillId="0" borderId="3" xfId="0" applyNumberFormat="1" applyFont="1" applyFill="1" applyBorder="1" applyAlignment="1">
      <alignment horizontal="left" vertical="top" wrapText="1"/>
    </xf>
    <xf numFmtId="49" fontId="69" fillId="3" borderId="3" xfId="0" applyNumberFormat="1" applyFont="1" applyFill="1" applyBorder="1" applyAlignment="1">
      <alignment horizontal="left" vertical="center" wrapText="1"/>
    </xf>
    <xf numFmtId="0" fontId="69" fillId="3" borderId="3" xfId="29" applyFont="1" applyFill="1" applyBorder="1" applyAlignment="1">
      <alignment horizontal="left" vertical="center" wrapText="1"/>
    </xf>
    <xf numFmtId="49" fontId="69" fillId="3" borderId="3" xfId="29" applyNumberFormat="1" applyFont="1" applyFill="1" applyBorder="1" applyAlignment="1">
      <alignment horizontal="left" vertical="center" wrapText="1"/>
    </xf>
    <xf numFmtId="0" fontId="51" fillId="0" borderId="3" xfId="29" applyFont="1" applyFill="1" applyBorder="1" applyAlignment="1">
      <alignment horizontal="left" vertical="top" wrapText="1"/>
    </xf>
    <xf numFmtId="49" fontId="51" fillId="0" borderId="7" xfId="29" applyNumberFormat="1" applyFont="1" applyFill="1" applyBorder="1" applyAlignment="1">
      <alignment horizontal="left" vertical="top" wrapText="1"/>
    </xf>
    <xf numFmtId="49" fontId="51" fillId="0" borderId="3" xfId="0" applyNumberFormat="1" applyFont="1" applyFill="1" applyBorder="1" applyAlignment="1">
      <alignment horizontal="left" vertical="top" wrapText="1"/>
    </xf>
    <xf numFmtId="49" fontId="18" fillId="3" borderId="3" xfId="0" applyNumberFormat="1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164" fontId="2" fillId="0" borderId="0" xfId="1" applyNumberFormat="1"/>
    <xf numFmtId="2" fontId="2" fillId="0" borderId="0" xfId="1" applyNumberFormat="1"/>
    <xf numFmtId="0" fontId="44" fillId="0" borderId="1" xfId="5" applyFont="1" applyBorder="1" applyAlignment="1" applyProtection="1">
      <alignment horizontal="left" vertical="top" wrapText="1"/>
    </xf>
    <xf numFmtId="4" fontId="40" fillId="0" borderId="1" xfId="5" applyNumberFormat="1" applyFont="1" applyBorder="1" applyAlignment="1" applyProtection="1">
      <alignment horizontal="right" vertical="center" wrapText="1"/>
    </xf>
    <xf numFmtId="0" fontId="44" fillId="0" borderId="1" xfId="5" applyFont="1" applyBorder="1" applyAlignment="1" applyProtection="1">
      <alignment horizontal="center" vertical="top" wrapText="1"/>
    </xf>
    <xf numFmtId="0" fontId="44" fillId="0" borderId="3" xfId="1" applyFont="1" applyBorder="1" applyAlignment="1" applyProtection="1">
      <alignment horizontal="left" vertical="top" wrapText="1"/>
    </xf>
    <xf numFmtId="0" fontId="83" fillId="2" borderId="3" xfId="393" applyFont="1" applyFill="1" applyBorder="1" applyAlignment="1">
      <alignment horizontal="center" vertical="center" wrapText="1"/>
    </xf>
    <xf numFmtId="0" fontId="60" fillId="0" borderId="3" xfId="1" applyFont="1" applyBorder="1" applyAlignment="1" applyProtection="1">
      <alignment horizontal="left" vertical="top" wrapText="1"/>
    </xf>
    <xf numFmtId="0" fontId="85" fillId="0" borderId="0" xfId="1" applyFont="1" applyBorder="1" applyAlignment="1" applyProtection="1">
      <alignment horizontal="left" vertical="top" wrapText="1"/>
    </xf>
    <xf numFmtId="0" fontId="84" fillId="0" borderId="0" xfId="1" applyFont="1" applyBorder="1" applyAlignment="1" applyProtection="1">
      <alignment horizontal="center" vertical="top" wrapText="1"/>
    </xf>
    <xf numFmtId="0" fontId="18" fillId="0" borderId="2" xfId="2" applyFont="1" applyFill="1" applyBorder="1" applyAlignment="1">
      <alignment horizontal="center"/>
    </xf>
    <xf numFmtId="0" fontId="51" fillId="0" borderId="2" xfId="2" applyFont="1" applyFill="1" applyBorder="1" applyAlignment="1">
      <alignment horizontal="center"/>
    </xf>
    <xf numFmtId="0" fontId="51" fillId="0" borderId="0" xfId="2" applyFont="1" applyFill="1" applyAlignment="1">
      <alignment horizontal="center" vertical="center"/>
    </xf>
    <xf numFmtId="0" fontId="60" fillId="0" borderId="4" xfId="1" applyFont="1" applyBorder="1" applyAlignment="1" applyProtection="1">
      <alignment vertical="center" wrapText="1"/>
    </xf>
    <xf numFmtId="0" fontId="60" fillId="0" borderId="12" xfId="1" applyFont="1" applyBorder="1" applyAlignment="1" applyProtection="1">
      <alignment horizontal="center" vertical="center" wrapText="1"/>
    </xf>
    <xf numFmtId="164" fontId="60" fillId="0" borderId="3" xfId="1" applyNumberFormat="1" applyFont="1" applyBorder="1" applyAlignment="1" applyProtection="1">
      <alignment horizontal="right" vertical="top" wrapText="1"/>
    </xf>
    <xf numFmtId="168" fontId="60" fillId="0" borderId="3" xfId="1" applyNumberFormat="1" applyFont="1" applyBorder="1" applyAlignment="1" applyProtection="1">
      <alignment horizontal="right" vertical="top" wrapText="1"/>
    </xf>
    <xf numFmtId="0" fontId="88" fillId="0" borderId="3" xfId="1" applyFont="1" applyBorder="1" applyAlignment="1" applyProtection="1">
      <alignment horizontal="left" vertical="top" wrapText="1"/>
    </xf>
    <xf numFmtId="164" fontId="88" fillId="0" borderId="3" xfId="1" applyNumberFormat="1" applyFont="1" applyBorder="1" applyAlignment="1" applyProtection="1">
      <alignment horizontal="right" vertical="top" wrapText="1"/>
    </xf>
    <xf numFmtId="168" fontId="88" fillId="0" borderId="3" xfId="1" applyNumberFormat="1" applyFont="1" applyBorder="1" applyAlignment="1" applyProtection="1">
      <alignment horizontal="right" vertical="top" wrapText="1"/>
    </xf>
    <xf numFmtId="0" fontId="88" fillId="0" borderId="3" xfId="0" applyFont="1" applyBorder="1" applyAlignment="1" applyProtection="1">
      <alignment horizontal="left" vertical="top" wrapText="1"/>
    </xf>
    <xf numFmtId="49" fontId="60" fillId="0" borderId="3" xfId="1" applyNumberFormat="1" applyFont="1" applyBorder="1" applyAlignment="1" applyProtection="1">
      <alignment horizontal="left" vertical="top" wrapText="1"/>
    </xf>
    <xf numFmtId="164" fontId="88" fillId="0" borderId="3" xfId="0" applyNumberFormat="1" applyFont="1" applyBorder="1" applyAlignment="1" applyProtection="1">
      <alignment horizontal="right" vertical="top" wrapText="1"/>
    </xf>
    <xf numFmtId="49" fontId="88" fillId="0" borderId="3" xfId="1" applyNumberFormat="1" applyFont="1" applyBorder="1" applyAlignment="1" applyProtection="1">
      <alignment horizontal="left" vertical="top" wrapText="1"/>
    </xf>
    <xf numFmtId="0" fontId="89" fillId="0" borderId="0" xfId="1" applyFont="1"/>
    <xf numFmtId="0" fontId="60" fillId="0" borderId="3" xfId="0" applyFont="1" applyBorder="1" applyAlignment="1" applyProtection="1">
      <alignment horizontal="left" vertical="top" wrapText="1"/>
    </xf>
    <xf numFmtId="49" fontId="66" fillId="0" borderId="3" xfId="1" applyNumberFormat="1" applyFont="1" applyBorder="1" applyAlignment="1" applyProtection="1">
      <alignment horizontal="left" vertical="top" wrapText="1"/>
    </xf>
    <xf numFmtId="164" fontId="66" fillId="0" borderId="3" xfId="1" applyNumberFormat="1" applyFont="1" applyBorder="1" applyAlignment="1" applyProtection="1">
      <alignment horizontal="right" vertical="top" wrapText="1"/>
    </xf>
    <xf numFmtId="168" fontId="66" fillId="0" borderId="3" xfId="1" applyNumberFormat="1" applyFont="1" applyBorder="1" applyAlignment="1" applyProtection="1">
      <alignment horizontal="right" vertical="top" wrapText="1"/>
    </xf>
    <xf numFmtId="0" fontId="90" fillId="0" borderId="0" xfId="1" applyFont="1" applyBorder="1" applyAlignment="1" applyProtection="1">
      <alignment horizontal="left" vertical="top" wrapText="1"/>
    </xf>
    <xf numFmtId="0" fontId="5" fillId="0" borderId="0" xfId="5" applyFont="1" applyFill="1"/>
    <xf numFmtId="49" fontId="18" fillId="0" borderId="3" xfId="0" applyNumberFormat="1" applyFont="1" applyFill="1" applyBorder="1" applyAlignment="1">
      <alignment horizontal="center" vertical="center" wrapText="1"/>
    </xf>
    <xf numFmtId="0" fontId="51" fillId="0" borderId="3" xfId="0" applyFont="1" applyFill="1" applyBorder="1" applyAlignment="1">
      <alignment horizontal="center" vertical="center" wrapText="1"/>
    </xf>
    <xf numFmtId="0" fontId="84" fillId="0" borderId="3" xfId="0" applyFont="1" applyFill="1" applyBorder="1" applyAlignment="1" applyProtection="1">
      <alignment horizontal="right" vertical="center" wrapText="1"/>
    </xf>
    <xf numFmtId="49" fontId="51" fillId="0" borderId="7" xfId="0" applyNumberFormat="1" applyFont="1" applyFill="1" applyBorder="1" applyAlignment="1">
      <alignment horizontal="center" vertical="center" wrapText="1"/>
    </xf>
    <xf numFmtId="49" fontId="18" fillId="2" borderId="3" xfId="393" applyNumberFormat="1" applyFont="1" applyFill="1" applyBorder="1" applyAlignment="1">
      <alignment horizontal="center" vertical="center" wrapText="1"/>
    </xf>
    <xf numFmtId="49" fontId="18" fillId="2" borderId="7" xfId="393" applyNumberFormat="1" applyFont="1" applyFill="1" applyBorder="1" applyAlignment="1">
      <alignment horizontal="center" vertical="center" wrapText="1"/>
    </xf>
    <xf numFmtId="49" fontId="51" fillId="2" borderId="3" xfId="393" applyNumberFormat="1" applyFont="1" applyFill="1" applyBorder="1" applyAlignment="1">
      <alignment horizontal="center" vertical="center" wrapText="1"/>
    </xf>
    <xf numFmtId="49" fontId="51" fillId="2" borderId="7" xfId="393" applyNumberFormat="1" applyFont="1" applyFill="1" applyBorder="1" applyAlignment="1">
      <alignment horizontal="center" vertical="center" wrapText="1"/>
    </xf>
    <xf numFmtId="49" fontId="18" fillId="2" borderId="3" xfId="393" applyNumberFormat="1" applyFont="1" applyFill="1" applyBorder="1"/>
    <xf numFmtId="0" fontId="51" fillId="2" borderId="3" xfId="393" applyFont="1" applyFill="1" applyBorder="1"/>
    <xf numFmtId="0" fontId="5" fillId="2" borderId="0" xfId="27" applyFill="1"/>
    <xf numFmtId="0" fontId="18" fillId="2" borderId="3" xfId="393" applyFont="1" applyFill="1" applyBorder="1"/>
    <xf numFmtId="0" fontId="40" fillId="0" borderId="1" xfId="5" applyFont="1" applyBorder="1" applyAlignment="1" applyProtection="1">
      <alignment horizontal="left" vertical="top" wrapText="1"/>
    </xf>
    <xf numFmtId="0" fontId="91" fillId="0" borderId="3" xfId="5" applyFont="1" applyBorder="1" applyAlignment="1">
      <alignment wrapText="1"/>
    </xf>
    <xf numFmtId="0" fontId="92" fillId="0" borderId="3" xfId="5" applyFont="1" applyBorder="1"/>
    <xf numFmtId="0" fontId="91" fillId="0" borderId="3" xfId="0" applyFont="1" applyBorder="1" applyAlignment="1">
      <alignment wrapText="1"/>
    </xf>
    <xf numFmtId="0" fontId="91" fillId="0" borderId="3" xfId="5" applyFont="1" applyBorder="1"/>
    <xf numFmtId="1" fontId="91" fillId="0" borderId="3" xfId="5" applyNumberFormat="1" applyFont="1" applyBorder="1"/>
    <xf numFmtId="1" fontId="91" fillId="0" borderId="3" xfId="5" applyNumberFormat="1" applyFont="1" applyBorder="1" applyAlignment="1">
      <alignment vertical="top"/>
    </xf>
    <xf numFmtId="2" fontId="91" fillId="0" borderId="3" xfId="5" applyNumberFormat="1" applyFont="1" applyBorder="1" applyAlignment="1">
      <alignment vertical="top"/>
    </xf>
    <xf numFmtId="0" fontId="92" fillId="0" borderId="3" xfId="0" applyFont="1" applyBorder="1" applyAlignment="1">
      <alignment wrapText="1"/>
    </xf>
    <xf numFmtId="0" fontId="92" fillId="0" borderId="3" xfId="5" applyFont="1" applyBorder="1" applyAlignment="1">
      <alignment vertical="top" wrapText="1"/>
    </xf>
    <xf numFmtId="0" fontId="92" fillId="0" borderId="3" xfId="5" applyFont="1" applyBorder="1" applyAlignment="1">
      <alignment horizontal="center" vertical="top" wrapText="1"/>
    </xf>
    <xf numFmtId="1" fontId="92" fillId="0" borderId="3" xfId="5" applyNumberFormat="1" applyFont="1" applyFill="1" applyBorder="1" applyAlignment="1">
      <alignment vertical="top"/>
    </xf>
    <xf numFmtId="1" fontId="92" fillId="0" borderId="3" xfId="5" applyNumberFormat="1" applyFont="1" applyBorder="1" applyAlignment="1">
      <alignment vertical="top"/>
    </xf>
    <xf numFmtId="2" fontId="92" fillId="0" borderId="3" xfId="5" applyNumberFormat="1" applyFont="1" applyFill="1" applyBorder="1" applyAlignment="1">
      <alignment vertical="top"/>
    </xf>
    <xf numFmtId="2" fontId="92" fillId="0" borderId="3" xfId="5" applyNumberFormat="1" applyFont="1" applyBorder="1" applyAlignment="1">
      <alignment vertical="top"/>
    </xf>
    <xf numFmtId="0" fontId="91" fillId="3" borderId="3" xfId="0" applyFont="1" applyFill="1" applyBorder="1" applyAlignment="1">
      <alignment horizontal="left" vertical="center" wrapText="1"/>
    </xf>
    <xf numFmtId="1" fontId="91" fillId="0" borderId="3" xfId="5" applyNumberFormat="1" applyFont="1" applyFill="1" applyBorder="1" applyAlignment="1">
      <alignment vertical="top"/>
    </xf>
    <xf numFmtId="0" fontId="92" fillId="0" borderId="3" xfId="5" applyFont="1" applyFill="1" applyBorder="1" applyAlignment="1">
      <alignment vertical="top" wrapText="1"/>
    </xf>
    <xf numFmtId="0" fontId="92" fillId="0" borderId="3" xfId="5" applyFont="1" applyFill="1" applyBorder="1" applyAlignment="1">
      <alignment vertical="top"/>
    </xf>
    <xf numFmtId="2" fontId="91" fillId="0" borderId="3" xfId="5" applyNumberFormat="1" applyFont="1" applyFill="1" applyBorder="1" applyAlignment="1">
      <alignment vertical="top"/>
    </xf>
    <xf numFmtId="0" fontId="92" fillId="2" borderId="3" xfId="0" applyFont="1" applyFill="1" applyBorder="1" applyAlignment="1">
      <alignment horizontal="left" vertical="center" wrapText="1"/>
    </xf>
    <xf numFmtId="0" fontId="92" fillId="0" borderId="3" xfId="0" applyFont="1" applyFill="1" applyBorder="1" applyAlignment="1">
      <alignment vertical="top" wrapText="1"/>
    </xf>
    <xf numFmtId="0" fontId="92" fillId="0" borderId="3" xfId="0" applyFont="1" applyFill="1" applyBorder="1" applyAlignment="1">
      <alignment horizontal="center" wrapText="1"/>
    </xf>
    <xf numFmtId="0" fontId="92" fillId="0" borderId="3" xfId="0" applyFont="1" applyFill="1" applyBorder="1" applyAlignment="1">
      <alignment horizontal="left" vertical="center" wrapText="1"/>
    </xf>
    <xf numFmtId="0" fontId="92" fillId="0" borderId="3" xfId="0" applyFont="1" applyFill="1" applyBorder="1" applyAlignment="1">
      <alignment horizontal="center" vertical="center" wrapText="1"/>
    </xf>
    <xf numFmtId="0" fontId="92" fillId="0" borderId="3" xfId="0" applyFont="1" applyFill="1" applyBorder="1" applyAlignment="1">
      <alignment horizontal="left" vertical="top" wrapText="1"/>
    </xf>
    <xf numFmtId="49" fontId="92" fillId="2" borderId="3" xfId="0" applyNumberFormat="1" applyFont="1" applyFill="1" applyBorder="1" applyAlignment="1">
      <alignment horizontal="center" vertical="top" wrapText="1"/>
    </xf>
    <xf numFmtId="49" fontId="92" fillId="0" borderId="3" xfId="0" applyNumberFormat="1" applyFont="1" applyFill="1" applyBorder="1" applyAlignment="1">
      <alignment horizontal="left" vertical="center" wrapText="1"/>
    </xf>
    <xf numFmtId="49" fontId="92" fillId="0" borderId="3" xfId="0" applyNumberFormat="1" applyFont="1" applyFill="1" applyBorder="1" applyAlignment="1">
      <alignment horizontal="left" vertical="top" wrapText="1"/>
    </xf>
    <xf numFmtId="49" fontId="92" fillId="3" borderId="3" xfId="29" applyNumberFormat="1" applyFont="1" applyFill="1" applyBorder="1" applyAlignment="1">
      <alignment horizontal="left" vertical="top" wrapText="1"/>
    </xf>
    <xf numFmtId="0" fontId="92" fillId="0" borderId="3" xfId="0" applyFont="1" applyFill="1" applyBorder="1" applyAlignment="1">
      <alignment horizontal="left" wrapText="1"/>
    </xf>
    <xf numFmtId="49" fontId="92" fillId="0" borderId="3" xfId="29" applyNumberFormat="1" applyFont="1" applyFill="1" applyBorder="1" applyAlignment="1">
      <alignment horizontal="left" vertical="top" wrapText="1"/>
    </xf>
    <xf numFmtId="169" fontId="94" fillId="0" borderId="3" xfId="26" applyNumberFormat="1" applyFont="1" applyFill="1" applyBorder="1" applyAlignment="1">
      <alignment vertical="top" wrapText="1"/>
    </xf>
    <xf numFmtId="0" fontId="91" fillId="0" borderId="3" xfId="27" applyFont="1" applyFill="1" applyBorder="1" applyAlignment="1">
      <alignment horizontal="left" vertical="center" wrapText="1"/>
    </xf>
    <xf numFmtId="2" fontId="91" fillId="0" borderId="3" xfId="0" applyNumberFormat="1" applyFont="1" applyFill="1" applyBorder="1"/>
    <xf numFmtId="0" fontId="94" fillId="0" borderId="3" xfId="0" applyFont="1" applyFill="1" applyBorder="1" applyAlignment="1" applyProtection="1">
      <alignment horizontal="left" vertical="center" wrapText="1"/>
    </xf>
    <xf numFmtId="0" fontId="91" fillId="0" borderId="3" xfId="0" applyFont="1" applyBorder="1" applyAlignment="1">
      <alignment horizontal="left" vertical="center" wrapText="1"/>
    </xf>
    <xf numFmtId="169" fontId="95" fillId="0" borderId="3" xfId="26" applyNumberFormat="1" applyFont="1" applyFill="1" applyBorder="1" applyAlignment="1">
      <alignment vertical="top" wrapText="1"/>
    </xf>
    <xf numFmtId="0" fontId="91" fillId="0" borderId="3" xfId="0" applyFont="1" applyFill="1" applyBorder="1" applyAlignment="1">
      <alignment horizontal="center" wrapText="1"/>
    </xf>
    <xf numFmtId="0" fontId="91" fillId="0" borderId="3" xfId="5" applyFont="1" applyFill="1" applyBorder="1" applyAlignment="1">
      <alignment horizontal="left" vertical="top" wrapText="1"/>
    </xf>
    <xf numFmtId="0" fontId="91" fillId="0" borderId="3" xfId="5" applyFont="1" applyFill="1" applyBorder="1" applyAlignment="1">
      <alignment horizontal="center" vertical="top" wrapText="1"/>
    </xf>
    <xf numFmtId="0" fontId="92" fillId="0" borderId="3" xfId="0" applyFont="1" applyBorder="1" applyAlignment="1">
      <alignment horizontal="left" vertical="center" wrapText="1"/>
    </xf>
    <xf numFmtId="49" fontId="91" fillId="3" borderId="3" xfId="29" applyNumberFormat="1" applyFont="1" applyFill="1" applyBorder="1" applyAlignment="1">
      <alignment horizontal="left" vertical="top" wrapText="1"/>
    </xf>
    <xf numFmtId="0" fontId="91" fillId="0" borderId="3" xfId="5" applyFont="1" applyFill="1" applyBorder="1" applyAlignment="1">
      <alignment vertical="top" wrapText="1"/>
    </xf>
    <xf numFmtId="0" fontId="91" fillId="0" borderId="3" xfId="5" applyFont="1" applyBorder="1" applyAlignment="1">
      <alignment vertical="top"/>
    </xf>
    <xf numFmtId="0" fontId="93" fillId="0" borderId="0" xfId="5" applyFont="1"/>
    <xf numFmtId="0" fontId="96" fillId="2" borderId="3" xfId="393" applyFont="1" applyFill="1" applyBorder="1" applyAlignment="1">
      <alignment wrapText="1"/>
    </xf>
    <xf numFmtId="0" fontId="96" fillId="2" borderId="3" xfId="27" applyFont="1" applyFill="1" applyBorder="1" applyAlignment="1">
      <alignment wrapText="1"/>
    </xf>
    <xf numFmtId="2" fontId="96" fillId="2" borderId="3" xfId="27" applyNumberFormat="1" applyFont="1" applyFill="1" applyBorder="1" applyAlignment="1">
      <alignment wrapText="1"/>
    </xf>
    <xf numFmtId="0" fontId="97" fillId="2" borderId="3" xfId="27" applyFont="1" applyFill="1" applyBorder="1" applyAlignment="1">
      <alignment vertical="center" wrapText="1"/>
    </xf>
    <xf numFmtId="0" fontId="97" fillId="2" borderId="3" xfId="27" applyFont="1" applyFill="1" applyBorder="1" applyAlignment="1">
      <alignment horizontal="left" wrapText="1"/>
    </xf>
    <xf numFmtId="0" fontId="97" fillId="2" borderId="3" xfId="393" applyFont="1" applyFill="1" applyBorder="1" applyAlignment="1">
      <alignment vertical="center" wrapText="1"/>
    </xf>
    <xf numFmtId="0" fontId="97" fillId="2" borderId="3" xfId="27" applyFont="1" applyFill="1" applyBorder="1" applyAlignment="1">
      <alignment horizontal="left" vertical="top" wrapText="1"/>
    </xf>
    <xf numFmtId="0" fontId="96" fillId="2" borderId="3" xfId="393" applyFont="1" applyFill="1" applyBorder="1" applyAlignment="1">
      <alignment horizontal="left" vertical="center" wrapText="1"/>
    </xf>
    <xf numFmtId="0" fontId="96" fillId="2" borderId="3" xfId="27" applyFont="1" applyFill="1" applyBorder="1" applyAlignment="1">
      <alignment horizontal="left" wrapText="1"/>
    </xf>
    <xf numFmtId="49" fontId="97" fillId="2" borderId="3" xfId="27" applyNumberFormat="1" applyFont="1" applyFill="1" applyBorder="1" applyAlignment="1">
      <alignment vertical="center" wrapText="1"/>
    </xf>
    <xf numFmtId="49" fontId="97" fillId="2" borderId="3" xfId="27" applyNumberFormat="1" applyFont="1" applyFill="1" applyBorder="1" applyAlignment="1">
      <alignment vertical="top" wrapText="1"/>
    </xf>
    <xf numFmtId="0" fontId="97" fillId="2" borderId="3" xfId="27" applyFont="1" applyFill="1" applyBorder="1" applyAlignment="1">
      <alignment wrapText="1"/>
    </xf>
    <xf numFmtId="0" fontId="96" fillId="2" borderId="3" xfId="393" applyFont="1" applyFill="1" applyBorder="1" applyAlignment="1">
      <alignment vertical="top" wrapText="1"/>
    </xf>
    <xf numFmtId="0" fontId="96" fillId="2" borderId="9" xfId="27" applyFont="1" applyFill="1" applyBorder="1" applyAlignment="1">
      <alignment horizontal="left" vertical="center" wrapText="1"/>
    </xf>
    <xf numFmtId="0" fontId="97" fillId="2" borderId="3" xfId="393" applyFont="1" applyFill="1" applyBorder="1" applyAlignment="1">
      <alignment vertical="top" wrapText="1"/>
    </xf>
    <xf numFmtId="0" fontId="97" fillId="2" borderId="9" xfId="27" applyFont="1" applyFill="1" applyBorder="1" applyAlignment="1">
      <alignment horizontal="left" vertical="center" wrapText="1"/>
    </xf>
    <xf numFmtId="0" fontId="97" fillId="0" borderId="3" xfId="27" applyFont="1" applyBorder="1" applyAlignment="1">
      <alignment wrapText="1"/>
    </xf>
    <xf numFmtId="2" fontId="96" fillId="0" borderId="3" xfId="27" applyNumberFormat="1" applyFont="1" applyBorder="1"/>
    <xf numFmtId="0" fontId="97" fillId="0" borderId="3" xfId="27" applyFont="1" applyBorder="1" applyAlignment="1"/>
    <xf numFmtId="0" fontId="40" fillId="0" borderId="1" xfId="5" applyFont="1" applyBorder="1" applyAlignment="1" applyProtection="1">
      <alignment horizontal="left" vertical="top" wrapText="1"/>
    </xf>
    <xf numFmtId="0" fontId="44" fillId="0" borderId="1" xfId="5" applyFont="1" applyBorder="1" applyAlignment="1" applyProtection="1">
      <alignment horizontal="left" vertical="top" wrapText="1"/>
    </xf>
    <xf numFmtId="49" fontId="51" fillId="3" borderId="3" xfId="0" applyNumberFormat="1" applyFont="1" applyFill="1" applyBorder="1" applyAlignment="1">
      <alignment horizontal="center" vertical="center" wrapText="1"/>
    </xf>
    <xf numFmtId="0" fontId="92" fillId="3" borderId="3" xfId="0" applyFont="1" applyFill="1" applyBorder="1" applyAlignment="1">
      <alignment horizontal="left" vertical="center" wrapText="1"/>
    </xf>
    <xf numFmtId="0" fontId="92" fillId="0" borderId="3" xfId="0" applyFont="1" applyFill="1" applyBorder="1" applyAlignment="1">
      <alignment horizontal="center" vertical="top" wrapText="1"/>
    </xf>
    <xf numFmtId="0" fontId="97" fillId="0" borderId="3" xfId="27" applyFont="1" applyBorder="1" applyAlignment="1">
      <alignment horizontal="left" wrapText="1"/>
    </xf>
    <xf numFmtId="0" fontId="50" fillId="0" borderId="0" xfId="27" applyFont="1" applyFill="1" applyAlignment="1">
      <alignment horizontal="center" wrapText="1"/>
    </xf>
    <xf numFmtId="1" fontId="53" fillId="0" borderId="0" xfId="27" applyNumberFormat="1" applyFont="1" applyFill="1"/>
    <xf numFmtId="1" fontId="51" fillId="0" borderId="3" xfId="27" applyNumberFormat="1" applyFont="1" applyFill="1" applyBorder="1" applyAlignment="1">
      <alignment vertical="top" wrapText="1"/>
    </xf>
    <xf numFmtId="1" fontId="52" fillId="0" borderId="3" xfId="27" applyNumberFormat="1" applyFont="1" applyFill="1" applyBorder="1" applyAlignment="1">
      <alignment wrapText="1"/>
    </xf>
    <xf numFmtId="2" fontId="96" fillId="0" borderId="3" xfId="27" applyNumberFormat="1" applyFont="1" applyFill="1" applyBorder="1" applyAlignment="1">
      <alignment wrapText="1"/>
    </xf>
    <xf numFmtId="1" fontId="97" fillId="0" borderId="3" xfId="27" applyNumberFormat="1" applyFont="1" applyFill="1" applyBorder="1" applyAlignment="1">
      <alignment wrapText="1"/>
    </xf>
    <xf numFmtId="2" fontId="97" fillId="0" borderId="3" xfId="27" applyNumberFormat="1" applyFont="1" applyFill="1" applyBorder="1" applyAlignment="1">
      <alignment wrapText="1"/>
    </xf>
    <xf numFmtId="1" fontId="96" fillId="0" borderId="3" xfId="27" applyNumberFormat="1" applyFont="1" applyFill="1" applyBorder="1" applyAlignment="1">
      <alignment wrapText="1"/>
    </xf>
    <xf numFmtId="2" fontId="96" fillId="0" borderId="3" xfId="27" applyNumberFormat="1" applyFont="1" applyFill="1" applyBorder="1"/>
    <xf numFmtId="0" fontId="5" fillId="0" borderId="0" xfId="27" applyFill="1"/>
    <xf numFmtId="0" fontId="51" fillId="0" borderId="3" xfId="393" applyFont="1" applyFill="1" applyBorder="1" applyAlignment="1">
      <alignment horizontal="center" vertical="center" textRotation="90" wrapText="1"/>
    </xf>
    <xf numFmtId="0" fontId="52" fillId="0" borderId="3" xfId="27" applyFont="1" applyFill="1" applyBorder="1"/>
    <xf numFmtId="49" fontId="51" fillId="2" borderId="7" xfId="27" applyNumberFormat="1" applyFont="1" applyFill="1" applyBorder="1" applyAlignment="1">
      <alignment horizontal="center" vertical="center" wrapText="1"/>
    </xf>
    <xf numFmtId="0" fontId="97" fillId="2" borderId="9" xfId="27" applyFont="1" applyFill="1" applyBorder="1" applyAlignment="1">
      <alignment horizontal="left" wrapText="1"/>
    </xf>
    <xf numFmtId="49" fontId="18" fillId="2" borderId="3" xfId="27" applyNumberFormat="1" applyFont="1" applyFill="1" applyBorder="1" applyAlignment="1">
      <alignment horizontal="center" vertical="center" wrapText="1"/>
    </xf>
    <xf numFmtId="0" fontId="18" fillId="2" borderId="3" xfId="27" applyFont="1" applyFill="1" applyBorder="1" applyAlignment="1">
      <alignment horizontal="center" vertical="center" wrapText="1"/>
    </xf>
    <xf numFmtId="49" fontId="18" fillId="2" borderId="7" xfId="27" applyNumberFormat="1" applyFont="1" applyFill="1" applyBorder="1" applyAlignment="1">
      <alignment horizontal="center" vertical="center" wrapText="1"/>
    </xf>
    <xf numFmtId="0" fontId="96" fillId="2" borderId="9" xfId="27" applyFont="1" applyFill="1" applyBorder="1" applyAlignment="1">
      <alignment horizontal="left" wrapText="1"/>
    </xf>
    <xf numFmtId="0" fontId="68" fillId="2" borderId="0" xfId="27" applyFont="1" applyFill="1"/>
    <xf numFmtId="0" fontId="45" fillId="0" borderId="1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horizontal="center" vertical="center" wrapText="1"/>
    </xf>
    <xf numFmtId="0" fontId="45" fillId="0" borderId="1" xfId="0" applyFont="1" applyFill="1" applyBorder="1" applyAlignment="1" applyProtection="1">
      <alignment horizontal="center" vertical="top" wrapText="1"/>
    </xf>
    <xf numFmtId="0" fontId="47" fillId="0" borderId="1" xfId="0" applyFont="1" applyFill="1" applyBorder="1" applyAlignment="1" applyProtection="1">
      <alignment horizontal="center" vertical="top" wrapText="1"/>
    </xf>
    <xf numFmtId="4" fontId="46" fillId="0" borderId="1" xfId="0" applyNumberFormat="1" applyFont="1" applyFill="1" applyBorder="1" applyAlignment="1" applyProtection="1">
      <alignment horizontal="right" vertical="top" wrapText="1"/>
    </xf>
    <xf numFmtId="4" fontId="71" fillId="0" borderId="1" xfId="0" applyNumberFormat="1" applyFont="1" applyFill="1" applyBorder="1" applyAlignment="1" applyProtection="1">
      <alignment horizontal="right" vertical="top" wrapText="1"/>
    </xf>
    <xf numFmtId="0" fontId="89" fillId="0" borderId="0" xfId="1" applyFont="1" applyFill="1"/>
    <xf numFmtId="0" fontId="89" fillId="0" borderId="0" xfId="1" applyFont="1" applyFill="1" applyAlignment="1">
      <alignment wrapText="1"/>
    </xf>
    <xf numFmtId="164" fontId="88" fillId="0" borderId="3" xfId="1" applyNumberFormat="1" applyFont="1" applyFill="1" applyBorder="1" applyAlignment="1" applyProtection="1">
      <alignment horizontal="right" vertical="top" wrapText="1"/>
    </xf>
    <xf numFmtId="0" fontId="7" fillId="0" borderId="0" xfId="3" applyFont="1" applyFill="1" applyBorder="1" applyAlignment="1" applyProtection="1">
      <alignment horizontal="left" vertical="top" wrapText="1"/>
    </xf>
    <xf numFmtId="0" fontId="12" fillId="0" borderId="0" xfId="3" applyFont="1" applyFill="1" applyBorder="1" applyAlignment="1" applyProtection="1">
      <alignment horizontal="left" vertical="top" wrapText="1"/>
    </xf>
    <xf numFmtId="0" fontId="6" fillId="0" borderId="0" xfId="3" applyFill="1"/>
    <xf numFmtId="4" fontId="44" fillId="0" borderId="1" xfId="5" applyNumberFormat="1" applyFont="1" applyBorder="1" applyAlignment="1" applyProtection="1">
      <alignment horizontal="left" vertical="top" wrapText="1"/>
    </xf>
    <xf numFmtId="4" fontId="40" fillId="0" borderId="1" xfId="5" applyNumberFormat="1" applyFont="1" applyBorder="1" applyAlignment="1" applyProtection="1">
      <alignment horizontal="left" vertical="top" wrapText="1"/>
    </xf>
    <xf numFmtId="0" fontId="44" fillId="0" borderId="1" xfId="5" applyFont="1" applyBorder="1" applyAlignment="1" applyProtection="1">
      <alignment horizontal="left" wrapText="1"/>
    </xf>
    <xf numFmtId="0" fontId="40" fillId="0" borderId="1" xfId="5" applyFont="1" applyBorder="1" applyAlignment="1" applyProtection="1">
      <alignment horizontal="left" wrapText="1"/>
    </xf>
    <xf numFmtId="4" fontId="40" fillId="0" borderId="1" xfId="5" applyNumberFormat="1" applyFont="1" applyBorder="1" applyAlignment="1" applyProtection="1">
      <alignment horizontal="left" wrapText="1"/>
    </xf>
    <xf numFmtId="164" fontId="77" fillId="0" borderId="1" xfId="0" applyNumberFormat="1" applyFont="1" applyBorder="1" applyAlignment="1">
      <alignment horizontal="left"/>
    </xf>
    <xf numFmtId="4" fontId="44" fillId="0" borderId="1" xfId="5" applyNumberFormat="1" applyFont="1" applyBorder="1" applyAlignment="1" applyProtection="1">
      <alignment horizontal="left" wrapText="1"/>
    </xf>
    <xf numFmtId="2" fontId="44" fillId="0" borderId="1" xfId="5" applyNumberFormat="1" applyFont="1" applyBorder="1" applyAlignment="1" applyProtection="1">
      <alignment horizontal="left" wrapText="1"/>
    </xf>
    <xf numFmtId="0" fontId="52" fillId="0" borderId="1" xfId="5" applyFont="1" applyFill="1" applyBorder="1" applyAlignment="1" applyProtection="1">
      <alignment horizontal="left" wrapText="1"/>
    </xf>
    <xf numFmtId="0" fontId="40" fillId="0" borderId="1" xfId="5" applyFont="1" applyFill="1" applyBorder="1" applyAlignment="1" applyProtection="1">
      <alignment horizontal="left" wrapText="1"/>
    </xf>
    <xf numFmtId="4" fontId="40" fillId="0" borderId="1" xfId="5" applyNumberFormat="1" applyFont="1" applyFill="1" applyBorder="1" applyAlignment="1" applyProtection="1">
      <alignment horizontal="left" wrapText="1"/>
    </xf>
    <xf numFmtId="0" fontId="3" fillId="0" borderId="0" xfId="4" applyNumberFormat="1" applyFont="1" applyFill="1" applyBorder="1" applyAlignment="1" applyProtection="1">
      <alignment vertical="center" wrapText="1"/>
    </xf>
    <xf numFmtId="0" fontId="47" fillId="0" borderId="1" xfId="0" applyFont="1" applyFill="1" applyBorder="1" applyAlignment="1" applyProtection="1">
      <alignment horizontal="center" vertical="center" wrapText="1"/>
    </xf>
    <xf numFmtId="0" fontId="40" fillId="0" borderId="1" xfId="5" applyFont="1" applyBorder="1" applyAlignment="1" applyProtection="1">
      <alignment horizontal="left" vertical="top" wrapText="1"/>
    </xf>
    <xf numFmtId="0" fontId="92" fillId="0" borderId="3" xfId="0" applyFont="1" applyBorder="1" applyAlignment="1">
      <alignment vertical="center" wrapText="1"/>
    </xf>
    <xf numFmtId="169" fontId="92" fillId="0" borderId="3" xfId="26" applyNumberFormat="1" applyFont="1" applyFill="1" applyBorder="1" applyAlignment="1">
      <alignment vertical="top" wrapText="1"/>
    </xf>
    <xf numFmtId="2" fontId="53" fillId="0" borderId="0" xfId="27" applyNumberFormat="1" applyFont="1"/>
    <xf numFmtId="0" fontId="97" fillId="0" borderId="3" xfId="27" applyFont="1" applyBorder="1" applyAlignment="1">
      <alignment horizontal="left" vertical="top" wrapText="1"/>
    </xf>
    <xf numFmtId="0" fontId="97" fillId="0" borderId="3" xfId="27" applyFont="1" applyFill="1" applyBorder="1" applyAlignment="1">
      <alignment horizontal="left" vertical="center" wrapText="1"/>
    </xf>
    <xf numFmtId="1" fontId="99" fillId="0" borderId="3" xfId="393" applyNumberFormat="1" applyFont="1" applyBorder="1" applyAlignment="1">
      <alignment horizontal="center" vertical="center" wrapText="1"/>
    </xf>
    <xf numFmtId="2" fontId="98" fillId="0" borderId="3" xfId="393" applyNumberFormat="1" applyFont="1" applyBorder="1" applyAlignment="1">
      <alignment horizontal="center" vertical="center" wrapText="1"/>
    </xf>
    <xf numFmtId="2" fontId="99" fillId="0" borderId="3" xfId="393" applyNumberFormat="1" applyFont="1" applyBorder="1" applyAlignment="1">
      <alignment horizontal="center" vertical="center" wrapText="1"/>
    </xf>
    <xf numFmtId="1" fontId="98" fillId="0" borderId="3" xfId="393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left"/>
    </xf>
    <xf numFmtId="164" fontId="100" fillId="0" borderId="1" xfId="0" applyNumberFormat="1" applyFont="1" applyBorder="1" applyAlignment="1">
      <alignment horizontal="center"/>
    </xf>
    <xf numFmtId="164" fontId="52" fillId="0" borderId="12" xfId="1" applyNumberFormat="1" applyFont="1" applyBorder="1" applyAlignment="1">
      <alignment horizontal="center"/>
    </xf>
    <xf numFmtId="49" fontId="4" fillId="0" borderId="12" xfId="1" applyNumberFormat="1" applyFont="1" applyBorder="1"/>
    <xf numFmtId="164" fontId="52" fillId="0" borderId="12" xfId="1" applyNumberFormat="1" applyFont="1" applyBorder="1" applyAlignment="1">
      <alignment wrapText="1"/>
    </xf>
    <xf numFmtId="49" fontId="3" fillId="0" borderId="1" xfId="0" applyNumberFormat="1" applyFont="1" applyBorder="1"/>
    <xf numFmtId="0" fontId="68" fillId="0" borderId="3" xfId="1" applyFont="1" applyFill="1" applyBorder="1" applyAlignment="1">
      <alignment horizontal="left" vertical="center" wrapText="1"/>
    </xf>
    <xf numFmtId="1" fontId="100" fillId="0" borderId="1" xfId="0" applyNumberFormat="1" applyFont="1" applyBorder="1" applyAlignment="1">
      <alignment horizontal="left"/>
    </xf>
    <xf numFmtId="0" fontId="58" fillId="0" borderId="1" xfId="5" applyFont="1" applyFill="1" applyBorder="1" applyAlignment="1" applyProtection="1">
      <alignment horizontal="left" wrapText="1"/>
    </xf>
    <xf numFmtId="2" fontId="52" fillId="0" borderId="1" xfId="5" applyNumberFormat="1" applyFont="1" applyFill="1" applyBorder="1" applyAlignment="1" applyProtection="1">
      <alignment horizontal="left" wrapText="1"/>
    </xf>
    <xf numFmtId="2" fontId="40" fillId="0" borderId="1" xfId="0" applyNumberFormat="1" applyFont="1" applyFill="1" applyBorder="1" applyAlignment="1" applyProtection="1">
      <alignment horizontal="left" wrapText="1"/>
    </xf>
    <xf numFmtId="1" fontId="44" fillId="0" borderId="1" xfId="0" applyNumberFormat="1" applyFont="1" applyFill="1" applyBorder="1" applyAlignment="1" applyProtection="1">
      <alignment horizontal="left" wrapText="1"/>
    </xf>
    <xf numFmtId="2" fontId="52" fillId="0" borderId="3" xfId="393" applyNumberFormat="1" applyFont="1" applyBorder="1" applyAlignment="1">
      <alignment horizontal="center" vertical="center" wrapText="1"/>
    </xf>
    <xf numFmtId="0" fontId="19" fillId="0" borderId="3" xfId="393" applyFont="1" applyBorder="1" applyAlignment="1">
      <alignment wrapText="1"/>
    </xf>
    <xf numFmtId="49" fontId="19" fillId="0" borderId="3" xfId="393" applyNumberFormat="1" applyFont="1" applyBorder="1" applyAlignment="1">
      <alignment horizontal="center"/>
    </xf>
    <xf numFmtId="0" fontId="19" fillId="0" borderId="3" xfId="393" applyFont="1" applyBorder="1" applyAlignment="1">
      <alignment horizontal="center"/>
    </xf>
    <xf numFmtId="2" fontId="97" fillId="2" borderId="3" xfId="27" applyNumberFormat="1" applyFont="1" applyFill="1" applyBorder="1"/>
    <xf numFmtId="2" fontId="97" fillId="0" borderId="3" xfId="27" applyNumberFormat="1" applyFont="1" applyFill="1" applyBorder="1"/>
    <xf numFmtId="2" fontId="96" fillId="2" borderId="3" xfId="27" applyNumberFormat="1" applyFont="1" applyFill="1" applyBorder="1"/>
    <xf numFmtId="0" fontId="97" fillId="2" borderId="9" xfId="27" applyFont="1" applyFill="1" applyBorder="1" applyAlignment="1">
      <alignment horizontal="left" vertical="top" wrapText="1"/>
    </xf>
    <xf numFmtId="1" fontId="101" fillId="0" borderId="3" xfId="5" applyNumberFormat="1" applyFont="1" applyBorder="1" applyAlignment="1">
      <alignment vertical="top"/>
    </xf>
    <xf numFmtId="1" fontId="93" fillId="0" borderId="3" xfId="5" applyNumberFormat="1" applyFont="1" applyBorder="1" applyAlignment="1">
      <alignment vertical="top"/>
    </xf>
    <xf numFmtId="2" fontId="93" fillId="0" borderId="3" xfId="5" applyNumberFormat="1" applyFont="1" applyFill="1" applyBorder="1" applyAlignment="1">
      <alignment vertical="top"/>
    </xf>
    <xf numFmtId="1" fontId="101" fillId="0" borderId="3" xfId="5" applyNumberFormat="1" applyFont="1" applyFill="1" applyBorder="1" applyAlignment="1">
      <alignment vertical="top"/>
    </xf>
    <xf numFmtId="0" fontId="19" fillId="0" borderId="10" xfId="1" applyFont="1" applyFill="1" applyBorder="1" applyAlignment="1">
      <alignment horizontal="center" wrapText="1"/>
    </xf>
    <xf numFmtId="0" fontId="19" fillId="0" borderId="6" xfId="1" applyFont="1" applyFill="1" applyBorder="1" applyAlignment="1">
      <alignment horizontal="center" wrapText="1"/>
    </xf>
    <xf numFmtId="0" fontId="19" fillId="0" borderId="11" xfId="1" applyFont="1" applyFill="1" applyBorder="1" applyAlignment="1">
      <alignment horizontal="center" wrapText="1"/>
    </xf>
    <xf numFmtId="0" fontId="19" fillId="0" borderId="7" xfId="2" applyFont="1" applyFill="1" applyBorder="1" applyAlignment="1">
      <alignment horizontal="center" vertical="center"/>
    </xf>
    <xf numFmtId="0" fontId="19" fillId="0" borderId="8" xfId="2" applyFont="1" applyFill="1" applyBorder="1" applyAlignment="1">
      <alignment horizontal="center" vertical="center"/>
    </xf>
    <xf numFmtId="0" fontId="19" fillId="0" borderId="9" xfId="2" applyFont="1" applyFill="1" applyBorder="1" applyAlignment="1">
      <alignment horizontal="center" vertical="center"/>
    </xf>
    <xf numFmtId="0" fontId="18" fillId="0" borderId="0" xfId="1" applyFont="1" applyAlignment="1">
      <alignment horizontal="center" vertical="top" wrapText="1"/>
    </xf>
    <xf numFmtId="0" fontId="18" fillId="0" borderId="0" xfId="1" applyFont="1" applyAlignment="1">
      <alignment horizontal="center" vertical="top"/>
    </xf>
    <xf numFmtId="0" fontId="45" fillId="0" borderId="4" xfId="0" applyFont="1" applyFill="1" applyBorder="1" applyAlignment="1" applyProtection="1">
      <alignment horizontal="left" vertical="top" wrapText="1"/>
    </xf>
    <xf numFmtId="0" fontId="45" fillId="0" borderId="34" xfId="0" applyFont="1" applyFill="1" applyBorder="1" applyAlignment="1" applyProtection="1">
      <alignment horizontal="left" vertical="top" wrapText="1"/>
    </xf>
    <xf numFmtId="0" fontId="47" fillId="0" borderId="4" xfId="0" applyFont="1" applyFill="1" applyBorder="1" applyAlignment="1" applyProtection="1">
      <alignment horizontal="left" vertical="top" wrapText="1"/>
    </xf>
    <xf numFmtId="0" fontId="47" fillId="0" borderId="34" xfId="0" applyFont="1" applyFill="1" applyBorder="1" applyAlignment="1" applyProtection="1">
      <alignment horizontal="left" vertical="top" wrapText="1"/>
    </xf>
    <xf numFmtId="0" fontId="56" fillId="0" borderId="0" xfId="392" applyFont="1" applyBorder="1" applyAlignment="1" applyProtection="1">
      <alignment horizontal="left" vertical="top" wrapText="1"/>
    </xf>
    <xf numFmtId="0" fontId="64" fillId="0" borderId="0" xfId="392" applyFont="1" applyFill="1" applyBorder="1" applyAlignment="1" applyProtection="1">
      <alignment horizontal="center" vertical="center" wrapText="1"/>
    </xf>
    <xf numFmtId="0" fontId="45" fillId="0" borderId="1" xfId="0" applyFont="1" applyFill="1" applyBorder="1" applyAlignment="1" applyProtection="1">
      <alignment horizontal="center" vertical="center" wrapText="1"/>
    </xf>
    <xf numFmtId="0" fontId="4" fillId="0" borderId="0" xfId="1" applyFont="1" applyAlignment="1">
      <alignment horizontal="left" wrapText="1"/>
    </xf>
    <xf numFmtId="0" fontId="47" fillId="0" borderId="4" xfId="0" applyFont="1" applyFill="1" applyBorder="1" applyAlignment="1" applyProtection="1">
      <alignment horizontal="left" vertical="center" wrapText="1"/>
    </xf>
    <xf numFmtId="0" fontId="47" fillId="0" borderId="34" xfId="0" applyFont="1" applyFill="1" applyBorder="1" applyAlignment="1" applyProtection="1">
      <alignment horizontal="left" vertical="center" wrapText="1"/>
    </xf>
    <xf numFmtId="0" fontId="45" fillId="0" borderId="4" xfId="0" applyFont="1" applyFill="1" applyBorder="1" applyAlignment="1" applyProtection="1">
      <alignment horizontal="center" vertical="center" wrapText="1"/>
    </xf>
    <xf numFmtId="0" fontId="45" fillId="0" borderId="35" xfId="0" applyFont="1" applyFill="1" applyBorder="1" applyAlignment="1" applyProtection="1">
      <alignment horizontal="center" vertical="center" wrapText="1"/>
    </xf>
    <xf numFmtId="0" fontId="45" fillId="0" borderId="34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horizontal="center" vertical="center" wrapText="1"/>
    </xf>
    <xf numFmtId="0" fontId="60" fillId="0" borderId="3" xfId="1" applyFont="1" applyBorder="1" applyAlignment="1" applyProtection="1">
      <alignment horizontal="left" vertical="top" wrapText="1"/>
    </xf>
    <xf numFmtId="0" fontId="84" fillId="0" borderId="0" xfId="1" applyFont="1" applyBorder="1" applyAlignment="1" applyProtection="1">
      <alignment horizontal="left" vertical="top" wrapText="1"/>
    </xf>
    <xf numFmtId="0" fontId="87" fillId="0" borderId="0" xfId="1" applyFont="1" applyBorder="1" applyAlignment="1" applyProtection="1">
      <alignment horizontal="center" vertical="top" wrapText="1"/>
    </xf>
    <xf numFmtId="0" fontId="60" fillId="0" borderId="1" xfId="1" applyFont="1" applyBorder="1" applyAlignment="1" applyProtection="1">
      <alignment horizontal="center" vertical="center" wrapText="1"/>
    </xf>
    <xf numFmtId="0" fontId="60" fillId="0" borderId="12" xfId="1" applyFont="1" applyBorder="1" applyAlignment="1" applyProtection="1">
      <alignment horizontal="center" vertical="center" wrapText="1"/>
    </xf>
    <xf numFmtId="0" fontId="86" fillId="0" borderId="0" xfId="0" applyFont="1" applyAlignment="1">
      <alignment vertical="top" wrapText="1"/>
    </xf>
    <xf numFmtId="0" fontId="48" fillId="0" borderId="0" xfId="1" applyFont="1" applyFill="1" applyAlignment="1">
      <alignment horizontal="left" wrapText="1"/>
    </xf>
    <xf numFmtId="0" fontId="44" fillId="0" borderId="26" xfId="1" applyFont="1" applyBorder="1" applyAlignment="1" applyProtection="1">
      <alignment horizontal="left" vertical="top" wrapText="1"/>
    </xf>
    <xf numFmtId="0" fontId="41" fillId="0" borderId="0" xfId="1" applyFont="1" applyFill="1" applyBorder="1" applyAlignment="1" applyProtection="1">
      <alignment horizontal="left" vertical="top" wrapText="1"/>
    </xf>
    <xf numFmtId="0" fontId="65" fillId="0" borderId="0" xfId="1" applyFont="1" applyBorder="1" applyAlignment="1" applyProtection="1">
      <alignment horizontal="center" vertical="top" wrapText="1"/>
    </xf>
    <xf numFmtId="0" fontId="47" fillId="0" borderId="0" xfId="1" applyFont="1" applyBorder="1" applyAlignment="1" applyProtection="1">
      <alignment horizontal="left" vertical="top" wrapText="1"/>
    </xf>
    <xf numFmtId="0" fontId="45" fillId="0" borderId="1" xfId="1" applyFont="1" applyBorder="1" applyAlignment="1" applyProtection="1">
      <alignment horizontal="center" vertical="center" wrapText="1"/>
    </xf>
    <xf numFmtId="0" fontId="45" fillId="0" borderId="12" xfId="1" applyFont="1" applyBorder="1" applyAlignment="1" applyProtection="1">
      <alignment horizontal="center" vertical="center" wrapText="1"/>
    </xf>
    <xf numFmtId="0" fontId="46" fillId="0" borderId="1" xfId="1" applyFont="1" applyBorder="1" applyAlignment="1" applyProtection="1">
      <alignment horizontal="center" vertical="center" wrapText="1"/>
    </xf>
    <xf numFmtId="0" fontId="46" fillId="0" borderId="12" xfId="1" applyFont="1" applyBorder="1" applyAlignment="1" applyProtection="1">
      <alignment horizontal="center" vertical="center" wrapText="1"/>
    </xf>
    <xf numFmtId="0" fontId="63" fillId="0" borderId="0" xfId="0" applyFont="1" applyAlignment="1">
      <alignment vertical="top" wrapText="1"/>
    </xf>
    <xf numFmtId="0" fontId="79" fillId="0" borderId="27" xfId="393" applyFont="1" applyBorder="1" applyAlignment="1">
      <alignment horizontal="center" vertical="center" textRotation="90" wrapText="1"/>
    </xf>
    <xf numFmtId="0" fontId="79" fillId="0" borderId="32" xfId="393" applyFont="1" applyBorder="1" applyAlignment="1">
      <alignment horizontal="center" vertical="center" textRotation="90" wrapText="1"/>
    </xf>
    <xf numFmtId="0" fontId="79" fillId="0" borderId="28" xfId="393" applyFont="1" applyBorder="1" applyAlignment="1">
      <alignment horizontal="center" vertical="center" wrapText="1"/>
    </xf>
    <xf numFmtId="0" fontId="79" fillId="0" borderId="30" xfId="393" applyFont="1" applyBorder="1" applyAlignment="1">
      <alignment horizontal="center" vertical="center" wrapText="1"/>
    </xf>
    <xf numFmtId="0" fontId="5" fillId="0" borderId="0" xfId="393" applyFont="1" applyAlignment="1">
      <alignment horizontal="center" wrapText="1"/>
    </xf>
    <xf numFmtId="0" fontId="78" fillId="0" borderId="0" xfId="393" applyAlignment="1">
      <alignment horizontal="center"/>
    </xf>
    <xf numFmtId="0" fontId="18" fillId="0" borderId="0" xfId="393" applyFont="1" applyAlignment="1">
      <alignment horizontal="center"/>
    </xf>
    <xf numFmtId="0" fontId="79" fillId="0" borderId="29" xfId="393" applyFont="1" applyBorder="1" applyAlignment="1">
      <alignment horizontal="center" vertical="center" wrapText="1"/>
    </xf>
    <xf numFmtId="0" fontId="79" fillId="0" borderId="31" xfId="393" applyFont="1" applyBorder="1" applyAlignment="1">
      <alignment horizontal="center" vertical="center" textRotation="90" wrapText="1"/>
    </xf>
    <xf numFmtId="0" fontId="71" fillId="0" borderId="1" xfId="5" applyFont="1" applyBorder="1" applyAlignment="1" applyProtection="1">
      <alignment horizontal="center" vertical="top" wrapText="1"/>
    </xf>
    <xf numFmtId="0" fontId="71" fillId="0" borderId="1" xfId="5" applyFont="1" applyBorder="1" applyAlignment="1" applyProtection="1">
      <alignment horizontal="left" vertical="top" wrapText="1"/>
    </xf>
    <xf numFmtId="0" fontId="46" fillId="0" borderId="1" xfId="5" applyFont="1" applyBorder="1" applyAlignment="1" applyProtection="1">
      <alignment horizontal="center" vertical="top" wrapText="1"/>
    </xf>
    <xf numFmtId="0" fontId="46" fillId="0" borderId="1" xfId="5" applyFont="1" applyBorder="1" applyAlignment="1" applyProtection="1">
      <alignment horizontal="left" vertical="top" wrapText="1"/>
    </xf>
    <xf numFmtId="0" fontId="46" fillId="0" borderId="4" xfId="5" applyFont="1" applyBorder="1" applyAlignment="1" applyProtection="1">
      <alignment horizontal="center" vertical="top" wrapText="1"/>
    </xf>
    <xf numFmtId="0" fontId="46" fillId="0" borderId="34" xfId="5" applyFont="1" applyBorder="1" applyAlignment="1" applyProtection="1">
      <alignment horizontal="center" vertical="top" wrapText="1"/>
    </xf>
    <xf numFmtId="0" fontId="71" fillId="0" borderId="4" xfId="5" applyFont="1" applyBorder="1" applyAlignment="1" applyProtection="1">
      <alignment horizontal="center" vertical="top" wrapText="1"/>
    </xf>
    <xf numFmtId="0" fontId="71" fillId="0" borderId="34" xfId="5" applyFont="1" applyBorder="1" applyAlignment="1" applyProtection="1">
      <alignment horizontal="center" vertical="top" wrapText="1"/>
    </xf>
    <xf numFmtId="0" fontId="71" fillId="0" borderId="4" xfId="5" applyFont="1" applyBorder="1" applyAlignment="1" applyProtection="1">
      <alignment horizontal="left" vertical="top" wrapText="1"/>
    </xf>
    <xf numFmtId="0" fontId="71" fillId="0" borderId="35" xfId="5" applyFont="1" applyBorder="1" applyAlignment="1" applyProtection="1">
      <alignment horizontal="left" vertical="top" wrapText="1"/>
    </xf>
    <xf numFmtId="0" fontId="71" fillId="0" borderId="34" xfId="5" applyFont="1" applyBorder="1" applyAlignment="1" applyProtection="1">
      <alignment horizontal="left" vertical="top" wrapText="1"/>
    </xf>
    <xf numFmtId="0" fontId="3" fillId="0" borderId="0" xfId="4" applyNumberFormat="1" applyFont="1" applyFill="1" applyBorder="1" applyAlignment="1" applyProtection="1">
      <alignment horizontal="center" vertical="center" wrapText="1"/>
    </xf>
    <xf numFmtId="0" fontId="44" fillId="0" borderId="1" xfId="5" applyFont="1" applyBorder="1" applyAlignment="1" applyProtection="1">
      <alignment horizontal="center" vertical="top" wrapText="1"/>
    </xf>
    <xf numFmtId="0" fontId="9" fillId="0" borderId="0" xfId="3" applyFont="1" applyBorder="1" applyAlignment="1" applyProtection="1">
      <alignment horizontal="left" vertical="top" wrapText="1"/>
    </xf>
    <xf numFmtId="0" fontId="44" fillId="0" borderId="0" xfId="3" applyFont="1" applyBorder="1" applyAlignment="1" applyProtection="1">
      <alignment horizontal="center" vertical="top" wrapText="1"/>
    </xf>
    <xf numFmtId="0" fontId="11" fillId="0" borderId="26" xfId="3" applyFont="1" applyBorder="1" applyAlignment="1" applyProtection="1">
      <alignment horizontal="center" vertical="center" wrapText="1"/>
    </xf>
    <xf numFmtId="0" fontId="13" fillId="0" borderId="13" xfId="3" applyFont="1" applyBorder="1" applyAlignment="1" applyProtection="1">
      <alignment horizontal="center" vertical="center" wrapText="1"/>
    </xf>
    <xf numFmtId="0" fontId="10" fillId="0" borderId="0" xfId="3" applyFont="1" applyBorder="1" applyAlignment="1" applyProtection="1">
      <alignment horizontal="center" vertical="top" wrapText="1"/>
    </xf>
    <xf numFmtId="0" fontId="45" fillId="0" borderId="1" xfId="5" applyFont="1" applyBorder="1" applyAlignment="1" applyProtection="1">
      <alignment horizontal="center" vertical="center" wrapText="1"/>
    </xf>
    <xf numFmtId="0" fontId="40" fillId="0" borderId="1" xfId="5" applyFont="1" applyBorder="1" applyAlignment="1" applyProtection="1">
      <alignment horizontal="center" vertical="center" wrapText="1"/>
    </xf>
    <xf numFmtId="0" fontId="71" fillId="0" borderId="1" xfId="0" applyFont="1" applyFill="1" applyBorder="1" applyAlignment="1" applyProtection="1">
      <alignment horizontal="center" vertical="top" wrapText="1"/>
    </xf>
    <xf numFmtId="0" fontId="71" fillId="0" borderId="1" xfId="0" applyFont="1" applyFill="1" applyBorder="1" applyAlignment="1" applyProtection="1">
      <alignment horizontal="left" vertical="top" wrapText="1"/>
    </xf>
    <xf numFmtId="0" fontId="46" fillId="0" borderId="1" xfId="0" applyFont="1" applyBorder="1" applyAlignment="1" applyProtection="1">
      <alignment horizontal="center" vertical="top" wrapText="1"/>
    </xf>
    <xf numFmtId="0" fontId="46" fillId="0" borderId="1" xfId="0" applyFont="1" applyBorder="1" applyAlignment="1" applyProtection="1">
      <alignment horizontal="left" vertical="top" wrapText="1"/>
    </xf>
    <xf numFmtId="0" fontId="71" fillId="0" borderId="1" xfId="0" applyFont="1" applyBorder="1" applyAlignment="1" applyProtection="1">
      <alignment horizontal="center" vertical="top" wrapText="1"/>
    </xf>
    <xf numFmtId="0" fontId="71" fillId="0" borderId="1" xfId="0" applyFont="1" applyBorder="1" applyAlignment="1" applyProtection="1">
      <alignment horizontal="left" vertical="top" wrapText="1"/>
    </xf>
    <xf numFmtId="0" fontId="71" fillId="0" borderId="4" xfId="0" applyFont="1" applyFill="1" applyBorder="1" applyAlignment="1" applyProtection="1">
      <alignment horizontal="center" vertical="top" wrapText="1"/>
    </xf>
    <xf numFmtId="0" fontId="71" fillId="0" borderId="34" xfId="0" applyFont="1" applyFill="1" applyBorder="1" applyAlignment="1" applyProtection="1">
      <alignment horizontal="center" vertical="top" wrapText="1"/>
    </xf>
    <xf numFmtId="0" fontId="46" fillId="0" borderId="4" xfId="0" applyFont="1" applyFill="1" applyBorder="1" applyAlignment="1" applyProtection="1">
      <alignment horizontal="left" vertical="top" wrapText="1"/>
    </xf>
    <xf numFmtId="0" fontId="46" fillId="0" borderId="35" xfId="0" applyFont="1" applyFill="1" applyBorder="1" applyAlignment="1" applyProtection="1">
      <alignment horizontal="left" vertical="top" wrapText="1"/>
    </xf>
    <xf numFmtId="0" fontId="46" fillId="0" borderId="34" xfId="0" applyFont="1" applyFill="1" applyBorder="1" applyAlignment="1" applyProtection="1">
      <alignment horizontal="left" vertical="top" wrapText="1"/>
    </xf>
    <xf numFmtId="0" fontId="71" fillId="0" borderId="4" xfId="0" applyFont="1" applyFill="1" applyBorder="1" applyAlignment="1" applyProtection="1">
      <alignment horizontal="left" vertical="top" wrapText="1"/>
    </xf>
    <xf numFmtId="0" fontId="71" fillId="0" borderId="35" xfId="0" applyFont="1" applyFill="1" applyBorder="1" applyAlignment="1" applyProtection="1">
      <alignment horizontal="left" vertical="top" wrapText="1"/>
    </xf>
    <xf numFmtId="0" fontId="71" fillId="0" borderId="34" xfId="0" applyFont="1" applyFill="1" applyBorder="1" applyAlignment="1" applyProtection="1">
      <alignment horizontal="left" vertical="top" wrapText="1"/>
    </xf>
    <xf numFmtId="0" fontId="44" fillId="0" borderId="0" xfId="5" applyFont="1" applyBorder="1" applyAlignment="1" applyProtection="1">
      <alignment horizontal="center" vertical="center" wrapText="1"/>
    </xf>
    <xf numFmtId="0" fontId="46" fillId="0" borderId="4" xfId="0" applyFont="1" applyFill="1" applyBorder="1" applyAlignment="1" applyProtection="1">
      <alignment horizontal="center" vertical="top" wrapText="1"/>
    </xf>
    <xf numFmtId="0" fontId="46" fillId="0" borderId="34" xfId="0" applyFont="1" applyFill="1" applyBorder="1" applyAlignment="1" applyProtection="1">
      <alignment horizontal="center" vertical="top" wrapText="1"/>
    </xf>
    <xf numFmtId="0" fontId="40" fillId="0" borderId="1" xfId="5" applyFont="1" applyBorder="1" applyAlignment="1" applyProtection="1">
      <alignment horizontal="center" vertical="top" wrapText="1"/>
    </xf>
    <xf numFmtId="0" fontId="40" fillId="0" borderId="1" xfId="5" applyFont="1" applyBorder="1" applyAlignment="1" applyProtection="1">
      <alignment horizontal="left" vertical="top" wrapText="1"/>
    </xf>
    <xf numFmtId="0" fontId="44" fillId="0" borderId="1" xfId="5" applyFont="1" applyBorder="1" applyAlignment="1" applyProtection="1">
      <alignment horizontal="left" vertical="top" wrapText="1"/>
    </xf>
    <xf numFmtId="0" fontId="44" fillId="0" borderId="5" xfId="5" applyFont="1" applyBorder="1" applyAlignment="1" applyProtection="1">
      <alignment horizontal="left" vertical="top" wrapText="1"/>
    </xf>
    <xf numFmtId="0" fontId="79" fillId="0" borderId="0" xfId="393" applyFont="1" applyAlignment="1">
      <alignment vertical="center" wrapText="1"/>
    </xf>
    <xf numFmtId="0" fontId="99" fillId="0" borderId="0" xfId="393" applyFont="1" applyAlignment="1">
      <alignment horizontal="center" vertical="center"/>
    </xf>
    <xf numFmtId="0" fontId="4" fillId="0" borderId="0" xfId="5" applyFont="1" applyAlignment="1">
      <alignment horizontal="center" wrapText="1"/>
    </xf>
    <xf numFmtId="0" fontId="63" fillId="0" borderId="0" xfId="0" applyFont="1" applyAlignment="1">
      <alignment wrapText="1"/>
    </xf>
    <xf numFmtId="0" fontId="91" fillId="0" borderId="14" xfId="5" applyFont="1" applyBorder="1" applyAlignment="1">
      <alignment horizontal="center" vertical="top" wrapText="1"/>
    </xf>
    <xf numFmtId="0" fontId="91" fillId="0" borderId="15" xfId="5" applyFont="1" applyBorder="1" applyAlignment="1">
      <alignment horizontal="center" vertical="top" wrapText="1"/>
    </xf>
    <xf numFmtId="0" fontId="91" fillId="0" borderId="7" xfId="5" applyFont="1" applyBorder="1" applyAlignment="1">
      <alignment horizontal="center" vertical="top" wrapText="1"/>
    </xf>
    <xf numFmtId="0" fontId="91" fillId="0" borderId="9" xfId="5" applyFont="1" applyBorder="1" applyAlignment="1">
      <alignment horizontal="center" vertical="top" wrapText="1"/>
    </xf>
    <xf numFmtId="0" fontId="5" fillId="0" borderId="0" xfId="5" applyFont="1" applyAlignment="1">
      <alignment horizontal="center" wrapText="1"/>
    </xf>
    <xf numFmtId="0" fontId="5" fillId="0" borderId="0" xfId="5" applyAlignment="1">
      <alignment horizontal="center"/>
    </xf>
    <xf numFmtId="0" fontId="50" fillId="0" borderId="0" xfId="5" applyFont="1" applyAlignment="1">
      <alignment horizontal="center" wrapText="1"/>
    </xf>
    <xf numFmtId="0" fontId="50" fillId="0" borderId="0" xfId="5" applyFont="1" applyAlignment="1">
      <alignment horizontal="center"/>
    </xf>
    <xf numFmtId="0" fontId="5" fillId="0" borderId="2" xfId="5" applyFont="1" applyBorder="1" applyAlignment="1">
      <alignment horizontal="center" wrapText="1"/>
    </xf>
    <xf numFmtId="0" fontId="91" fillId="0" borderId="25" xfId="5" applyFont="1" applyBorder="1" applyAlignment="1">
      <alignment horizontal="center" vertical="top" wrapText="1"/>
    </xf>
    <xf numFmtId="0" fontId="91" fillId="0" borderId="7" xfId="5" applyFont="1" applyBorder="1" applyAlignment="1">
      <alignment horizontal="center"/>
    </xf>
    <xf numFmtId="0" fontId="91" fillId="0" borderId="8" xfId="5" applyFont="1" applyBorder="1" applyAlignment="1">
      <alignment horizontal="center"/>
    </xf>
    <xf numFmtId="0" fontId="91" fillId="0" borderId="9" xfId="5" applyFont="1" applyBorder="1" applyAlignment="1">
      <alignment horizontal="center"/>
    </xf>
    <xf numFmtId="0" fontId="50" fillId="0" borderId="14" xfId="5" applyFont="1" applyBorder="1" applyAlignment="1">
      <alignment horizontal="center" vertical="top" wrapText="1"/>
    </xf>
    <xf numFmtId="0" fontId="50" fillId="0" borderId="25" xfId="5" applyFont="1" applyBorder="1" applyAlignment="1">
      <alignment horizontal="center" vertical="top" wrapText="1"/>
    </xf>
    <xf numFmtId="0" fontId="50" fillId="0" borderId="15" xfId="5" applyFont="1" applyBorder="1" applyAlignment="1">
      <alignment horizontal="center" vertical="top" wrapText="1"/>
    </xf>
    <xf numFmtId="0" fontId="70" fillId="0" borderId="0" xfId="27" applyFont="1" applyAlignment="1">
      <alignment horizontal="center" wrapText="1"/>
    </xf>
    <xf numFmtId="0" fontId="5" fillId="0" borderId="2" xfId="27" applyFont="1" applyBorder="1" applyAlignment="1">
      <alignment horizontal="center" wrapText="1"/>
    </xf>
    <xf numFmtId="0" fontId="88" fillId="0" borderId="0" xfId="1" applyFont="1" applyBorder="1" applyAlignment="1" applyProtection="1">
      <alignment horizontal="center" vertical="top" wrapText="1"/>
    </xf>
    <xf numFmtId="0" fontId="71" fillId="0" borderId="0" xfId="1" applyFont="1" applyBorder="1" applyAlignment="1" applyProtection="1">
      <alignment horizontal="center" vertical="top" wrapText="1"/>
    </xf>
  </cellXfs>
  <cellStyles count="394">
    <cellStyle name="20% - Акцент1 2" xfId="83"/>
    <cellStyle name="20% - Акцент2 2" xfId="84"/>
    <cellStyle name="20% - Акцент3 2" xfId="85"/>
    <cellStyle name="20% - Акцент4 2" xfId="86"/>
    <cellStyle name="20% - Акцент5 2" xfId="87"/>
    <cellStyle name="20% - Акцент6 2" xfId="88"/>
    <cellStyle name="40% - Акцент1 2" xfId="89"/>
    <cellStyle name="40% - Акцент2 2" xfId="90"/>
    <cellStyle name="40% - Акцент3 2" xfId="91"/>
    <cellStyle name="40% - Акцент4 2" xfId="92"/>
    <cellStyle name="40% - Акцент5 2" xfId="93"/>
    <cellStyle name="40% - Акцент6 2" xfId="94"/>
    <cellStyle name="60% - Акцент1 2" xfId="95"/>
    <cellStyle name="60% - Акцент2 2" xfId="96"/>
    <cellStyle name="60% - Акцент3 2" xfId="97"/>
    <cellStyle name="60% - Акцент4 2" xfId="98"/>
    <cellStyle name="60% - Акцент5 2" xfId="99"/>
    <cellStyle name="60% - Акцент6 2" xfId="100"/>
    <cellStyle name="Excel Built-in Explanatory Text" xfId="44"/>
    <cellStyle name="Normal_meresha_07" xfId="6"/>
    <cellStyle name="Акцент1 2" xfId="101"/>
    <cellStyle name="Акцент2 2" xfId="102"/>
    <cellStyle name="Акцент3 2" xfId="103"/>
    <cellStyle name="Акцент4 2" xfId="104"/>
    <cellStyle name="Акцент5 2" xfId="105"/>
    <cellStyle name="Акцент6 2" xfId="106"/>
    <cellStyle name="Ввод  2" xfId="107"/>
    <cellStyle name="Вывод 2" xfId="108"/>
    <cellStyle name="Вычисление 2" xfId="109"/>
    <cellStyle name="Заголовок 1 2" xfId="110"/>
    <cellStyle name="Заголовок 2 2" xfId="111"/>
    <cellStyle name="Заголовок 3 2" xfId="112"/>
    <cellStyle name="Заголовок 4 2" xfId="113"/>
    <cellStyle name="Звичайний 10" xfId="7"/>
    <cellStyle name="Звичайний 11" xfId="8"/>
    <cellStyle name="Звичайний 12" xfId="9"/>
    <cellStyle name="Звичайний 13" xfId="10"/>
    <cellStyle name="Звичайний 14" xfId="11"/>
    <cellStyle name="Звичайний 15" xfId="12"/>
    <cellStyle name="Звичайний 16" xfId="13"/>
    <cellStyle name="Звичайний 17" xfId="14"/>
    <cellStyle name="Звичайний 18" xfId="15"/>
    <cellStyle name="Звичайний 19" xfId="16"/>
    <cellStyle name="Звичайний 2" xfId="17"/>
    <cellStyle name="Звичайний 20" xfId="18"/>
    <cellStyle name="Звичайний 3" xfId="19"/>
    <cellStyle name="Звичайний 4" xfId="20"/>
    <cellStyle name="Звичайний 5" xfId="21"/>
    <cellStyle name="Звичайний 6" xfId="22"/>
    <cellStyle name="Звичайний 7" xfId="23"/>
    <cellStyle name="Звичайний 8" xfId="24"/>
    <cellStyle name="Звичайний 9" xfId="25"/>
    <cellStyle name="Звичайний_Додаток _ 3 зм_ни 4575" xfId="26"/>
    <cellStyle name="Итог 2" xfId="114"/>
    <cellStyle name="Контрольная ячейка 2" xfId="115"/>
    <cellStyle name="Название 2" xfId="116"/>
    <cellStyle name="Нейтральный 2" xfId="117"/>
    <cellStyle name="Обычный" xfId="0" builtinId="0"/>
    <cellStyle name="Обычный 10" xfId="42"/>
    <cellStyle name="Обычный 10 2" xfId="74"/>
    <cellStyle name="Обычный 10 2 2" xfId="75"/>
    <cellStyle name="Обычный 10 3" xfId="76"/>
    <cellStyle name="Обычный 11" xfId="43"/>
    <cellStyle name="Обычный 11 2" xfId="45"/>
    <cellStyle name="Обычный 11 3" xfId="60"/>
    <cellStyle name="Обычный 11 3 2" xfId="72"/>
    <cellStyle name="Обычный 11 3 2 2" xfId="142"/>
    <cellStyle name="Обычный 11 3 2 2 2" xfId="187"/>
    <cellStyle name="Обычный 11 3 2 2 2 2" xfId="252"/>
    <cellStyle name="Обычный 11 3 2 2 2 2 2" xfId="257"/>
    <cellStyle name="Обычный 11 3 2 2 2 2 2 2" xfId="296"/>
    <cellStyle name="Обычный 11 3 2 2 2 2 2 2 2" xfId="355"/>
    <cellStyle name="Обычный 11 3 2 2 2 2 3" xfId="308"/>
    <cellStyle name="Обычный 11 3 2 2 2 2 3 2" xfId="356"/>
    <cellStyle name="Обычный 11 3 2 2 2 2 4" xfId="372"/>
    <cellStyle name="Обычный 11 3 2 3" xfId="143"/>
    <cellStyle name="Обычный 11 3 2 3 2" xfId="188"/>
    <cellStyle name="Обычный 11 3 2 4" xfId="135"/>
    <cellStyle name="Обычный 11 3 2 4 2" xfId="161"/>
    <cellStyle name="Обычный 11 3 2 4 2 2" xfId="189"/>
    <cellStyle name="Обычный 11 3 2 4 2 2 2" xfId="190"/>
    <cellStyle name="Обычный 11 3 2 4 2 2 3" xfId="191"/>
    <cellStyle name="Обычный 11 3 2 4 2 2 4" xfId="309"/>
    <cellStyle name="Обычный 11 3 2 4 2 2 5" xfId="310"/>
    <cellStyle name="Обычный 11 3 2 4 2 2 6" xfId="375"/>
    <cellStyle name="Обычный 11 3 2 4 2 3" xfId="192"/>
    <cellStyle name="Обычный 11 3 2 4 2 4" xfId="193"/>
    <cellStyle name="Обычный 11 3 2 4 2 4 2" xfId="311"/>
    <cellStyle name="Обычный 11 3 2 4 2 5" xfId="258"/>
    <cellStyle name="Обычный 11 3 2 4 2 6" xfId="312"/>
    <cellStyle name="Обычный 11 3 2 4 2 6 2" xfId="313"/>
    <cellStyle name="Обычный 11 3 2 4 2 6 2 2" xfId="388"/>
    <cellStyle name="Обычный 11 3 2 4 2 7" xfId="314"/>
    <cellStyle name="Обычный 11 3 2 4 2 7 2" xfId="315"/>
    <cellStyle name="Обычный 11 3 2 4 2 8" xfId="316"/>
    <cellStyle name="Обычный 11 3 2 4 2 8 2" xfId="317"/>
    <cellStyle name="Обычный 11 3 2 4 2 8 3" xfId="301"/>
    <cellStyle name="Обычный 11 3 2 4 2 8 3 2" xfId="369"/>
    <cellStyle name="Обычный 11 3 2 4 3" xfId="194"/>
    <cellStyle name="Обычный 11 3 2 4 3 2" xfId="259"/>
    <cellStyle name="Обычный 11 3 2 4 3 2 2" xfId="260"/>
    <cellStyle name="Обычный 11 3 2 4 3 2 2 2" xfId="261"/>
    <cellStyle name="Обычный 11 3 2 4 3 2 2 2 2" xfId="318"/>
    <cellStyle name="Обычный 11 3 2 4 3 2 2 3" xfId="319"/>
    <cellStyle name="Обычный 11 3 2 4 4" xfId="249"/>
    <cellStyle name="Обычный 11 3 2 4 4 2" xfId="361"/>
    <cellStyle name="Обычный 11 3 2 4 5" xfId="295"/>
    <cellStyle name="Обычный 11 3 2 4 5 2" xfId="362"/>
    <cellStyle name="Обычный 11 3 2 4 6" xfId="354"/>
    <cellStyle name="Обычный 11 3 2 5" xfId="168"/>
    <cellStyle name="Обычный 11 3 3" xfId="81"/>
    <cellStyle name="Обычный 11 4" xfId="69"/>
    <cellStyle name="Обычный 11 4 2" xfId="141"/>
    <cellStyle name="Обычный 11 4 2 2" xfId="170"/>
    <cellStyle name="Обычный 11 4 2 2 2" xfId="195"/>
    <cellStyle name="Обычный 11 4 2 2 3" xfId="196"/>
    <cellStyle name="Обычный 11 4 2 2 3 2" xfId="262"/>
    <cellStyle name="Обычный 11 4 2 2 3 2 2" xfId="263"/>
    <cellStyle name="Обычный 11 4 2 2 3 2 3" xfId="264"/>
    <cellStyle name="Обычный 11 4 2 2 3 2 4" xfId="253"/>
    <cellStyle name="Обычный 11 4 2 2 3 2 4 2" xfId="265"/>
    <cellStyle name="Обычный 11 4 2 2 3 2 4 3" xfId="303"/>
    <cellStyle name="Обычный 11 4 2 2 3 2 4 4" xfId="320"/>
    <cellStyle name="Обычный 11 4 2 2 3 2 4 5" xfId="376"/>
    <cellStyle name="Обычный 11 4 2 2 3 3" xfId="321"/>
    <cellStyle name="Обычный 11 4 2 2 3 4" xfId="377"/>
    <cellStyle name="Обычный 11 4 2 2 4" xfId="266"/>
    <cellStyle name="Обычный 11 4 2 2 4 2" xfId="322"/>
    <cellStyle name="Обычный 11 4 2 2 4 2 2" xfId="323"/>
    <cellStyle name="Обычный 11 4 2 2 5" xfId="267"/>
    <cellStyle name="Обычный 11 4 2 2 6" xfId="268"/>
    <cellStyle name="Обычный 11 4 2 2 7" xfId="269"/>
    <cellStyle name="Обычный 11 4 2 2 7 2" xfId="270"/>
    <cellStyle name="Обычный 11 4 2 2 7 3" xfId="324"/>
    <cellStyle name="Обычный 11 4 2 2 7 3 2" xfId="325"/>
    <cellStyle name="Обычный 11 4 2 2 7 3 3" xfId="371"/>
    <cellStyle name="Обычный 11 4 2 2 7 4" xfId="326"/>
    <cellStyle name="Обычный 11 4 2 3" xfId="171"/>
    <cellStyle name="Обычный 11 4 2 3 2" xfId="172"/>
    <cellStyle name="Обычный 11 4 2 3 3" xfId="173"/>
    <cellStyle name="Обычный 11 4 3" xfId="167"/>
    <cellStyle name="Обычный 11 4 4" xfId="197"/>
    <cellStyle name="Обычный 11 4 4 2" xfId="327"/>
    <cellStyle name="Обычный 11 4 4 3" xfId="378"/>
    <cellStyle name="Обычный 11 5" xfId="186"/>
    <cellStyle name="Обычный 11 6" xfId="198"/>
    <cellStyle name="Обычный 11 6 2" xfId="328"/>
    <cellStyle name="Обычный 11 6 3" xfId="379"/>
    <cellStyle name="Обычный 12" xfId="46"/>
    <cellStyle name="Обычный 13" xfId="47"/>
    <cellStyle name="Обычный 14" xfId="48"/>
    <cellStyle name="Обычный 15" xfId="49"/>
    <cellStyle name="Обычный 15 2" xfId="77"/>
    <cellStyle name="Обычный 15 2 2" xfId="199"/>
    <cellStyle name="Обычный 15 2 2 2" xfId="200"/>
    <cellStyle name="Обычный 15 3" xfId="118"/>
    <cellStyle name="Обычный 15 3 2" xfId="357"/>
    <cellStyle name="Обычный 16" xfId="50"/>
    <cellStyle name="Обычный 16 2" xfId="51"/>
    <cellStyle name="Обычный 17" xfId="58"/>
    <cellStyle name="Обычный 17 10" xfId="174"/>
    <cellStyle name="Обычный 17 10 2" xfId="329"/>
    <cellStyle name="Обычный 17 10 3" xfId="330"/>
    <cellStyle name="Обычный 17 10 4" xfId="380"/>
    <cellStyle name="Обычный 17 11" xfId="175"/>
    <cellStyle name="Обычный 17 2" xfId="61"/>
    <cellStyle name="Обычный 17 2 2" xfId="128"/>
    <cellStyle name="Обычный 17 2 2 2" xfId="129"/>
    <cellStyle name="Обычный 17 2 2 2 2" xfId="201"/>
    <cellStyle name="Обычный 17 2 2 3" xfId="130"/>
    <cellStyle name="Обычный 17 2 2 3 2" xfId="202"/>
    <cellStyle name="Обычный 17 2 2 4" xfId="126"/>
    <cellStyle name="Обычный 17 2 2 4 2" xfId="144"/>
    <cellStyle name="Обычный 17 2 2 4 2 2" xfId="145"/>
    <cellStyle name="Обычный 17 2 2 4 2 2 2" xfId="176"/>
    <cellStyle name="Обычный 17 2 2 4 2 2 2 2" xfId="203"/>
    <cellStyle name="Обычный 17 2 2 4 2 2 2 2 2" xfId="271"/>
    <cellStyle name="Обычный 17 2 2 4 2 2 2 2 2 2" xfId="331"/>
    <cellStyle name="Обычный 17 2 2 4 2 2 2 2 3" xfId="299"/>
    <cellStyle name="Обычный 17 2 2 4 2 2 3" xfId="177"/>
    <cellStyle name="Обычный 17 2 2 4 2 3" xfId="204"/>
    <cellStyle name="Обычный 17 2 2 4 3" xfId="205"/>
    <cellStyle name="Обычный 17 2 2 5" xfId="206"/>
    <cellStyle name="Обычный 17 2 3" xfId="207"/>
    <cellStyle name="Обычный 17 3" xfId="62"/>
    <cellStyle name="Обычный 17 3 2" xfId="208"/>
    <cellStyle name="Обычный 17 4" xfId="67"/>
    <cellStyle name="Обычный 17 4 2" xfId="146"/>
    <cellStyle name="Обычный 17 4 2 2" xfId="178"/>
    <cellStyle name="Обычный 17 4 3" xfId="147"/>
    <cellStyle name="Обычный 17 4 4" xfId="179"/>
    <cellStyle name="Обычный 17 4 4 2" xfId="209"/>
    <cellStyle name="Обычный 17 4 4 2 2" xfId="332"/>
    <cellStyle name="Обычный 17 4 4 3" xfId="210"/>
    <cellStyle name="Обычный 17 4 4 4" xfId="272"/>
    <cellStyle name="Обычный 17 4 4 4 2" xfId="333"/>
    <cellStyle name="Обычный 17 4 4 4 2 2" xfId="334"/>
    <cellStyle name="Обычный 17 4 4 5" xfId="273"/>
    <cellStyle name="Обычный 17 4 4 5 2" xfId="274"/>
    <cellStyle name="Обычный 17 4 4 5 3" xfId="275"/>
    <cellStyle name="Обычный 17 4 4 5 4" xfId="254"/>
    <cellStyle name="Обычный 17 4 4 5 4 2" xfId="276"/>
    <cellStyle name="Обычный 17 4 4 5 4 3" xfId="304"/>
    <cellStyle name="Обычный 17 4 4 5 4 4" xfId="335"/>
    <cellStyle name="Обычный 17 4 4 5 4 5" xfId="381"/>
    <cellStyle name="Обычный 17 4 4 6" xfId="277"/>
    <cellStyle name="Обычный 17 4 4 7" xfId="278"/>
    <cellStyle name="Обычный 17 4 4 8" xfId="279"/>
    <cellStyle name="Обычный 17 4 4 8 2" xfId="280"/>
    <cellStyle name="Обычный 17 4 4 8 3" xfId="336"/>
    <cellStyle name="Обычный 17 4 4 8 3 2" xfId="337"/>
    <cellStyle name="Обычный 17 4 4 8 3 3" xfId="382"/>
    <cellStyle name="Обычный 17 4 4 8 4" xfId="338"/>
    <cellStyle name="Обычный 17 4 5" xfId="180"/>
    <cellStyle name="Обычный 17 4 6" xfId="181"/>
    <cellStyle name="Обычный 17 5" xfId="71"/>
    <cellStyle name="Обычный 17 5 2" xfId="131"/>
    <cellStyle name="Обычный 17 5 2 2" xfId="211"/>
    <cellStyle name="Обычный 17 5 3" xfId="132"/>
    <cellStyle name="Обычный 17 5 3 2" xfId="212"/>
    <cellStyle name="Обычный 17 5 4" xfId="127"/>
    <cellStyle name="Обычный 17 5 4 2" xfId="148"/>
    <cellStyle name="Обычный 17 5 4 2 2" xfId="149"/>
    <cellStyle name="Обычный 17 5 4 2 2 2" xfId="213"/>
    <cellStyle name="Обычный 17 5 4 2 2 2 2" xfId="281"/>
    <cellStyle name="Обычный 17 5 4 2 2 2 2 2" xfId="339"/>
    <cellStyle name="Обычный 17 5 4 2 2 2 3" xfId="340"/>
    <cellStyle name="Обычный 17 5 4 3" xfId="214"/>
    <cellStyle name="Обычный 17 5 5" xfId="150"/>
    <cellStyle name="Обычный 17 5 5 2" xfId="215"/>
    <cellStyle name="Обычный 17 5 6" xfId="134"/>
    <cellStyle name="Обычный 17 5 6 2" xfId="182"/>
    <cellStyle name="Обычный 17 5 6 2 2" xfId="216"/>
    <cellStyle name="Обычный 17 5 6 2 2 2" xfId="217"/>
    <cellStyle name="Обычный 17 5 6 2 2 3" xfId="218"/>
    <cellStyle name="Обычный 17 5 6 2 2 4" xfId="219"/>
    <cellStyle name="Обычный 17 5 6 2 2 4 2" xfId="282"/>
    <cellStyle name="Обычный 17 5 6 2 2 4 2 2" xfId="341"/>
    <cellStyle name="Обычный 17 5 6 2 2 5" xfId="283"/>
    <cellStyle name="Обычный 17 5 6 2 2 5 2" xfId="284"/>
    <cellStyle name="Обычный 17 5 6 2 2 5 2 2" xfId="256"/>
    <cellStyle name="Обычный 17 5 6 2 2 5 2 2 2" xfId="342"/>
    <cellStyle name="Обычный 17 5 6 2 2 5 2 2 2 2" xfId="343"/>
    <cellStyle name="Обычный 17 5 6 2 2 5 2 2 2 2 2" xfId="307"/>
    <cellStyle name="Обычный 17 5 6 2 2 5 2 2 2 2 2 2" xfId="374"/>
    <cellStyle name="Обычный 17 5 6 2 3" xfId="220"/>
    <cellStyle name="Обычный 17 5 6 2 3 2" xfId="344"/>
    <cellStyle name="Обычный 17 5 6 2 4" xfId="250"/>
    <cellStyle name="Обычный 17 5 6 2 4 2" xfId="302"/>
    <cellStyle name="Обычный 17 5 6 2 4 2 2" xfId="370"/>
    <cellStyle name="Обычный 17 5 6 2 4 3" xfId="365"/>
    <cellStyle name="Обычный 17 5 6 2 5" xfId="297"/>
    <cellStyle name="Обычный 17 5 6 2 5 2" xfId="364"/>
    <cellStyle name="Обычный 17 5 6 2 6" xfId="358"/>
    <cellStyle name="Обычный 17 5 6 3" xfId="221"/>
    <cellStyle name="Обычный 17 5 6 3 2" xfId="222"/>
    <cellStyle name="Обычный 17 5 6 3 3" xfId="223"/>
    <cellStyle name="Обычный 17 5 6 3 4" xfId="224"/>
    <cellStyle name="Обычный 17 5 6 3 4 2" xfId="285"/>
    <cellStyle name="Обычный 17 5 6 3 4 2 2" xfId="286"/>
    <cellStyle name="Обычный 17 5 6 3 4 2 3" xfId="287"/>
    <cellStyle name="Обычный 17 5 6 3 4 2 3 2" xfId="288"/>
    <cellStyle name="Обычный 17 5 6 3 4 2 3 2 2" xfId="255"/>
    <cellStyle name="Обычный 17 5 6 3 4 2 3 2 2 2" xfId="345"/>
    <cellStyle name="Обычный 17 5 6 3 4 2 3 2 2 2 2" xfId="305"/>
    <cellStyle name="Обычный 17 5 6 3 4 2 3 2 2 2 2 2" xfId="306"/>
    <cellStyle name="Обычный 17 5 6 3 4 2 3 2 2 2 2 2 2" xfId="373"/>
    <cellStyle name="Обычный 17 5 6 3 5" xfId="289"/>
    <cellStyle name="Обычный 17 5 6 3 5 2" xfId="290"/>
    <cellStyle name="Обычный 17 5 6 3 5 2 2" xfId="291"/>
    <cellStyle name="Обычный 17 5 6 3 5 2 2 2" xfId="346"/>
    <cellStyle name="Обычный 17 5 6 3 5 2 3" xfId="347"/>
    <cellStyle name="Обычный 17 5 6 4" xfId="248"/>
    <cellStyle name="Обычный 17 5 6 4 2" xfId="300"/>
    <cellStyle name="Обычный 17 5 6 4 2 2" xfId="368"/>
    <cellStyle name="Обычный 17 5 6 4 3" xfId="360"/>
    <cellStyle name="Обычный 17 5 6 5" xfId="294"/>
    <cellStyle name="Обычный 17 5 6 5 2" xfId="363"/>
    <cellStyle name="Обычный 17 5 6 6" xfId="353"/>
    <cellStyle name="Обычный 17 5 7" xfId="225"/>
    <cellStyle name="Обычный 17 6" xfId="136"/>
    <cellStyle name="Обычный 17 6 2" xfId="151"/>
    <cellStyle name="Обычный 17 6 2 2" xfId="183"/>
    <cellStyle name="Обычный 17 6 2 2 2" xfId="169"/>
    <cellStyle name="Обычный 17 6 3" xfId="226"/>
    <cellStyle name="Обычный 17 6 3 2" xfId="227"/>
    <cellStyle name="Обычный 17 6 3 2 2" xfId="348"/>
    <cellStyle name="Обычный 17 6 3 2 3" xfId="383"/>
    <cellStyle name="Обычный 17 7" xfId="152"/>
    <cellStyle name="Обычный 17 7 2" xfId="185"/>
    <cellStyle name="Обычный 17 8" xfId="153"/>
    <cellStyle name="Обычный 17 9" xfId="184"/>
    <cellStyle name="Обычный 18" xfId="70"/>
    <cellStyle name="Обычный 18 2" xfId="228"/>
    <cellStyle name="Обычный 19" xfId="66"/>
    <cellStyle name="Обычный 2" xfId="1"/>
    <cellStyle name="Обычный 2 2" xfId="29"/>
    <cellStyle name="Обычный 2 2 2" xfId="39"/>
    <cellStyle name="Обычный 2 3" xfId="162"/>
    <cellStyle name="Обычный 2 4" xfId="52"/>
    <cellStyle name="Обычный 20" xfId="154"/>
    <cellStyle name="Обычный 20 2" xfId="229"/>
    <cellStyle name="Обычный 21" xfId="155"/>
    <cellStyle name="Обычный 21 2" xfId="230"/>
    <cellStyle name="Обычный 22" xfId="156"/>
    <cellStyle name="Обычный 22 2" xfId="231"/>
    <cellStyle name="Обычный 23" xfId="133"/>
    <cellStyle name="Обычный 23 2" xfId="232"/>
    <cellStyle name="Обычный 23 2 2" xfId="251"/>
    <cellStyle name="Обычный 23 2 3" xfId="298"/>
    <cellStyle name="Обычный 23 2 3 2" xfId="366"/>
    <cellStyle name="Обычный 23 2 4" xfId="359"/>
    <cellStyle name="Обычный 24" xfId="160"/>
    <cellStyle name="Обычный 24 2" xfId="233"/>
    <cellStyle name="Обычный 25" xfId="234"/>
    <cellStyle name="Обычный 26" xfId="235"/>
    <cellStyle name="Обычный 27" xfId="236"/>
    <cellStyle name="Обычный 28" xfId="293"/>
    <cellStyle name="Обычный 29" xfId="391"/>
    <cellStyle name="Обычный 3" xfId="3"/>
    <cellStyle name="Обычный 3 2" xfId="41"/>
    <cellStyle name="Обычный 3 3" xfId="53"/>
    <cellStyle name="Обычный 3 4" xfId="2"/>
    <cellStyle name="Обычный 3 4 2" xfId="349"/>
    <cellStyle name="Обычный 3 5" xfId="30"/>
    <cellStyle name="Обычный 30" xfId="392"/>
    <cellStyle name="Обычный 31" xfId="393"/>
    <cellStyle name="Обычный 4" xfId="5"/>
    <cellStyle name="Обычный 4 2" xfId="27"/>
    <cellStyle name="Обычный 4 2 2" xfId="65"/>
    <cellStyle name="Обычный 4 3" xfId="31"/>
    <cellStyle name="Обычный 5" xfId="4"/>
    <cellStyle name="Обычный 5 2" xfId="32"/>
    <cellStyle name="Обычный 6" xfId="33"/>
    <cellStyle name="Обычный 6 2" xfId="59"/>
    <cellStyle name="Обычный 6 3" xfId="119"/>
    <cellStyle name="Обычный 7" xfId="34"/>
    <cellStyle name="Обычный 8" xfId="38"/>
    <cellStyle name="Обычный 8 2" xfId="54"/>
    <cellStyle name="Обычный 9" xfId="40"/>
    <cellStyle name="Обычный 9 2" xfId="55"/>
    <cellStyle name="Обычный 9 2 2" xfId="56"/>
    <cellStyle name="Обычный 9 2 2 2" xfId="64"/>
    <cellStyle name="Обычный 9 2 2 2 2" xfId="73"/>
    <cellStyle name="Обычный 9 2 2 2 2 2" xfId="157"/>
    <cellStyle name="Обычный 9 2 2 2 2 3" xfId="138"/>
    <cellStyle name="Обычный 9 2 2 2 2 3 2" xfId="165"/>
    <cellStyle name="Обычный 9 2 2 2 2 3 2 2" xfId="237"/>
    <cellStyle name="Обычный 9 2 2 2 2 4" xfId="238"/>
    <cellStyle name="Обычный 9 2 2 2 2 4 2" xfId="350"/>
    <cellStyle name="Обычный 9 2 2 2 2 4 3" xfId="384"/>
    <cellStyle name="Обычный 9 2 2 2 2 4 4" xfId="389"/>
    <cellStyle name="Обычный 9 2 2 2 3" xfId="79"/>
    <cellStyle name="Обычный 9 2 2 2 3 2" xfId="139"/>
    <cellStyle name="Обычный 9 2 2 2 3 2 2" xfId="239"/>
    <cellStyle name="Обычный 9 2 2 2 3 3" xfId="164"/>
    <cellStyle name="Обычный 9 2 2 2 3 4" xfId="292"/>
    <cellStyle name="Обычный 9 2 2 2 3 5" xfId="352"/>
    <cellStyle name="Обычный 9 2 2 2 3 5 2" xfId="387"/>
    <cellStyle name="Обычный 9 2 2 2 3 6" xfId="367"/>
    <cellStyle name="Обычный 9 2 2 2 3 6 2" xfId="386"/>
    <cellStyle name="Обычный 9 2 2 2 4" xfId="80"/>
    <cellStyle name="Обычный 9 2 2 2 4 2" xfId="159"/>
    <cellStyle name="Обычный 9 2 2 2 4 3" xfId="163"/>
    <cellStyle name="Обычный 9 2 2 2 5" xfId="137"/>
    <cellStyle name="Обычный 9 2 2 3" xfId="240"/>
    <cellStyle name="Обычный 9 2 3" xfId="63"/>
    <cellStyle name="Обычный 9 2 3 2" xfId="82"/>
    <cellStyle name="Обычный 9 2 3 2 2" xfId="158"/>
    <cellStyle name="Обычный 9 2 3 2 3" xfId="241"/>
    <cellStyle name="Обычный 9 2 3 2 3 2" xfId="351"/>
    <cellStyle name="Обычный 9 2 3 2 3 3" xfId="385"/>
    <cellStyle name="Обычный 9 2 3 2 3 4" xfId="390"/>
    <cellStyle name="Обычный 9 2 3 3" xfId="140"/>
    <cellStyle name="Обычный 9 2 3 3 2" xfId="242"/>
    <cellStyle name="Обычный 9 2 3 4" xfId="166"/>
    <cellStyle name="Обычный 9 2 4" xfId="68"/>
    <cellStyle name="Обычный 9 2 4 2" xfId="243"/>
    <cellStyle name="Обычный 9 2 4 2 2" xfId="244"/>
    <cellStyle name="Обычный 9 2 5" xfId="245"/>
    <cellStyle name="Обычный 9 3" xfId="246"/>
    <cellStyle name="Плохой 2" xfId="120"/>
    <cellStyle name="Пояснение 2" xfId="121"/>
    <cellStyle name="Примечание 2" xfId="122"/>
    <cellStyle name="Процентный 2" xfId="35"/>
    <cellStyle name="Процентный 3" xfId="57"/>
    <cellStyle name="Процентный 3 2" xfId="247"/>
    <cellStyle name="Связанная ячейка 2" xfId="123"/>
    <cellStyle name="Стиль 1" xfId="28"/>
    <cellStyle name="Текст предупреждения 2" xfId="124"/>
    <cellStyle name="Тысячи [0]_Розподіл (2)" xfId="36"/>
    <cellStyle name="Тысячи_Розподіл (2)" xfId="37"/>
    <cellStyle name="Финансовый 2" xfId="78"/>
    <cellStyle name="Хороший 2" xfId="12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http://www.arciz-rada.gov.ua/doc/8/pr/10/8_10_pr2_d1.doc" TargetMode="External"/><Relationship Id="rId1" Type="http://schemas.openxmlformats.org/officeDocument/2006/relationships/hyperlink" Target="http://www.arciz-rada.gov.ua/doc/8/pr/10/8_10_pr2_d1.doc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3"/>
  <sheetViews>
    <sheetView view="pageBreakPreview" topLeftCell="B79" zoomScale="80" zoomScaleNormal="100" zoomScaleSheetLayoutView="80" workbookViewId="0">
      <selection activeCell="F6" sqref="F6"/>
    </sheetView>
  </sheetViews>
  <sheetFormatPr defaultRowHeight="12.75"/>
  <cols>
    <col min="1" max="1" width="0" style="1" hidden="1" customWidth="1"/>
    <col min="2" max="2" width="14.140625" style="1" customWidth="1"/>
    <col min="3" max="3" width="54.28515625" style="1" customWidth="1"/>
    <col min="4" max="4" width="21.140625" style="13" customWidth="1"/>
    <col min="5" max="5" width="20.7109375" style="13" customWidth="1"/>
    <col min="6" max="6" width="18.140625" style="13" customWidth="1"/>
    <col min="7" max="7" width="11.7109375" style="13" customWidth="1"/>
    <col min="8" max="9" width="9.140625" style="1"/>
    <col min="10" max="10" width="11.42578125" style="1" bestFit="1" customWidth="1"/>
    <col min="11" max="11" width="14" style="1" customWidth="1"/>
    <col min="12" max="254" width="9.140625" style="1"/>
    <col min="255" max="255" width="0" style="1" hidden="1" customWidth="1"/>
    <col min="256" max="256" width="12" style="1" customWidth="1"/>
    <col min="257" max="257" width="38.42578125" style="1" customWidth="1"/>
    <col min="258" max="260" width="13" style="1" customWidth="1"/>
    <col min="261" max="262" width="13.28515625" style="1" customWidth="1"/>
    <col min="263" max="263" width="10.7109375" style="1" customWidth="1"/>
    <col min="264" max="510" width="9.140625" style="1"/>
    <col min="511" max="511" width="0" style="1" hidden="1" customWidth="1"/>
    <col min="512" max="512" width="12" style="1" customWidth="1"/>
    <col min="513" max="513" width="38.42578125" style="1" customWidth="1"/>
    <col min="514" max="516" width="13" style="1" customWidth="1"/>
    <col min="517" max="518" width="13.28515625" style="1" customWidth="1"/>
    <col min="519" max="519" width="10.7109375" style="1" customWidth="1"/>
    <col min="520" max="766" width="9.140625" style="1"/>
    <col min="767" max="767" width="0" style="1" hidden="1" customWidth="1"/>
    <col min="768" max="768" width="12" style="1" customWidth="1"/>
    <col min="769" max="769" width="38.42578125" style="1" customWidth="1"/>
    <col min="770" max="772" width="13" style="1" customWidth="1"/>
    <col min="773" max="774" width="13.28515625" style="1" customWidth="1"/>
    <col min="775" max="775" width="10.7109375" style="1" customWidth="1"/>
    <col min="776" max="1022" width="9.140625" style="1"/>
    <col min="1023" max="1023" width="0" style="1" hidden="1" customWidth="1"/>
    <col min="1024" max="1024" width="12" style="1" customWidth="1"/>
    <col min="1025" max="1025" width="38.42578125" style="1" customWidth="1"/>
    <col min="1026" max="1028" width="13" style="1" customWidth="1"/>
    <col min="1029" max="1030" width="13.28515625" style="1" customWidth="1"/>
    <col min="1031" max="1031" width="10.7109375" style="1" customWidth="1"/>
    <col min="1032" max="1278" width="9.140625" style="1"/>
    <col min="1279" max="1279" width="0" style="1" hidden="1" customWidth="1"/>
    <col min="1280" max="1280" width="12" style="1" customWidth="1"/>
    <col min="1281" max="1281" width="38.42578125" style="1" customWidth="1"/>
    <col min="1282" max="1284" width="13" style="1" customWidth="1"/>
    <col min="1285" max="1286" width="13.28515625" style="1" customWidth="1"/>
    <col min="1287" max="1287" width="10.7109375" style="1" customWidth="1"/>
    <col min="1288" max="1534" width="9.140625" style="1"/>
    <col min="1535" max="1535" width="0" style="1" hidden="1" customWidth="1"/>
    <col min="1536" max="1536" width="12" style="1" customWidth="1"/>
    <col min="1537" max="1537" width="38.42578125" style="1" customWidth="1"/>
    <col min="1538" max="1540" width="13" style="1" customWidth="1"/>
    <col min="1541" max="1542" width="13.28515625" style="1" customWidth="1"/>
    <col min="1543" max="1543" width="10.7109375" style="1" customWidth="1"/>
    <col min="1544" max="1790" width="9.140625" style="1"/>
    <col min="1791" max="1791" width="0" style="1" hidden="1" customWidth="1"/>
    <col min="1792" max="1792" width="12" style="1" customWidth="1"/>
    <col min="1793" max="1793" width="38.42578125" style="1" customWidth="1"/>
    <col min="1794" max="1796" width="13" style="1" customWidth="1"/>
    <col min="1797" max="1798" width="13.28515625" style="1" customWidth="1"/>
    <col min="1799" max="1799" width="10.7109375" style="1" customWidth="1"/>
    <col min="1800" max="2046" width="9.140625" style="1"/>
    <col min="2047" max="2047" width="0" style="1" hidden="1" customWidth="1"/>
    <col min="2048" max="2048" width="12" style="1" customWidth="1"/>
    <col min="2049" max="2049" width="38.42578125" style="1" customWidth="1"/>
    <col min="2050" max="2052" width="13" style="1" customWidth="1"/>
    <col min="2053" max="2054" width="13.28515625" style="1" customWidth="1"/>
    <col min="2055" max="2055" width="10.7109375" style="1" customWidth="1"/>
    <col min="2056" max="2302" width="9.140625" style="1"/>
    <col min="2303" max="2303" width="0" style="1" hidden="1" customWidth="1"/>
    <col min="2304" max="2304" width="12" style="1" customWidth="1"/>
    <col min="2305" max="2305" width="38.42578125" style="1" customWidth="1"/>
    <col min="2306" max="2308" width="13" style="1" customWidth="1"/>
    <col min="2309" max="2310" width="13.28515625" style="1" customWidth="1"/>
    <col min="2311" max="2311" width="10.7109375" style="1" customWidth="1"/>
    <col min="2312" max="2558" width="9.140625" style="1"/>
    <col min="2559" max="2559" width="0" style="1" hidden="1" customWidth="1"/>
    <col min="2560" max="2560" width="12" style="1" customWidth="1"/>
    <col min="2561" max="2561" width="38.42578125" style="1" customWidth="1"/>
    <col min="2562" max="2564" width="13" style="1" customWidth="1"/>
    <col min="2565" max="2566" width="13.28515625" style="1" customWidth="1"/>
    <col min="2567" max="2567" width="10.7109375" style="1" customWidth="1"/>
    <col min="2568" max="2814" width="9.140625" style="1"/>
    <col min="2815" max="2815" width="0" style="1" hidden="1" customWidth="1"/>
    <col min="2816" max="2816" width="12" style="1" customWidth="1"/>
    <col min="2817" max="2817" width="38.42578125" style="1" customWidth="1"/>
    <col min="2818" max="2820" width="13" style="1" customWidth="1"/>
    <col min="2821" max="2822" width="13.28515625" style="1" customWidth="1"/>
    <col min="2823" max="2823" width="10.7109375" style="1" customWidth="1"/>
    <col min="2824" max="3070" width="9.140625" style="1"/>
    <col min="3071" max="3071" width="0" style="1" hidden="1" customWidth="1"/>
    <col min="3072" max="3072" width="12" style="1" customWidth="1"/>
    <col min="3073" max="3073" width="38.42578125" style="1" customWidth="1"/>
    <col min="3074" max="3076" width="13" style="1" customWidth="1"/>
    <col min="3077" max="3078" width="13.28515625" style="1" customWidth="1"/>
    <col min="3079" max="3079" width="10.7109375" style="1" customWidth="1"/>
    <col min="3080" max="3326" width="9.140625" style="1"/>
    <col min="3327" max="3327" width="0" style="1" hidden="1" customWidth="1"/>
    <col min="3328" max="3328" width="12" style="1" customWidth="1"/>
    <col min="3329" max="3329" width="38.42578125" style="1" customWidth="1"/>
    <col min="3330" max="3332" width="13" style="1" customWidth="1"/>
    <col min="3333" max="3334" width="13.28515625" style="1" customWidth="1"/>
    <col min="3335" max="3335" width="10.7109375" style="1" customWidth="1"/>
    <col min="3336" max="3582" width="9.140625" style="1"/>
    <col min="3583" max="3583" width="0" style="1" hidden="1" customWidth="1"/>
    <col min="3584" max="3584" width="12" style="1" customWidth="1"/>
    <col min="3585" max="3585" width="38.42578125" style="1" customWidth="1"/>
    <col min="3586" max="3588" width="13" style="1" customWidth="1"/>
    <col min="3589" max="3590" width="13.28515625" style="1" customWidth="1"/>
    <col min="3591" max="3591" width="10.7109375" style="1" customWidth="1"/>
    <col min="3592" max="3838" width="9.140625" style="1"/>
    <col min="3839" max="3839" width="0" style="1" hidden="1" customWidth="1"/>
    <col min="3840" max="3840" width="12" style="1" customWidth="1"/>
    <col min="3841" max="3841" width="38.42578125" style="1" customWidth="1"/>
    <col min="3842" max="3844" width="13" style="1" customWidth="1"/>
    <col min="3845" max="3846" width="13.28515625" style="1" customWidth="1"/>
    <col min="3847" max="3847" width="10.7109375" style="1" customWidth="1"/>
    <col min="3848" max="4094" width="9.140625" style="1"/>
    <col min="4095" max="4095" width="0" style="1" hidden="1" customWidth="1"/>
    <col min="4096" max="4096" width="12" style="1" customWidth="1"/>
    <col min="4097" max="4097" width="38.42578125" style="1" customWidth="1"/>
    <col min="4098" max="4100" width="13" style="1" customWidth="1"/>
    <col min="4101" max="4102" width="13.28515625" style="1" customWidth="1"/>
    <col min="4103" max="4103" width="10.7109375" style="1" customWidth="1"/>
    <col min="4104" max="4350" width="9.140625" style="1"/>
    <col min="4351" max="4351" width="0" style="1" hidden="1" customWidth="1"/>
    <col min="4352" max="4352" width="12" style="1" customWidth="1"/>
    <col min="4353" max="4353" width="38.42578125" style="1" customWidth="1"/>
    <col min="4354" max="4356" width="13" style="1" customWidth="1"/>
    <col min="4357" max="4358" width="13.28515625" style="1" customWidth="1"/>
    <col min="4359" max="4359" width="10.7109375" style="1" customWidth="1"/>
    <col min="4360" max="4606" width="9.140625" style="1"/>
    <col min="4607" max="4607" width="0" style="1" hidden="1" customWidth="1"/>
    <col min="4608" max="4608" width="12" style="1" customWidth="1"/>
    <col min="4609" max="4609" width="38.42578125" style="1" customWidth="1"/>
    <col min="4610" max="4612" width="13" style="1" customWidth="1"/>
    <col min="4613" max="4614" width="13.28515625" style="1" customWidth="1"/>
    <col min="4615" max="4615" width="10.7109375" style="1" customWidth="1"/>
    <col min="4616" max="4862" width="9.140625" style="1"/>
    <col min="4863" max="4863" width="0" style="1" hidden="1" customWidth="1"/>
    <col min="4864" max="4864" width="12" style="1" customWidth="1"/>
    <col min="4865" max="4865" width="38.42578125" style="1" customWidth="1"/>
    <col min="4866" max="4868" width="13" style="1" customWidth="1"/>
    <col min="4869" max="4870" width="13.28515625" style="1" customWidth="1"/>
    <col min="4871" max="4871" width="10.7109375" style="1" customWidth="1"/>
    <col min="4872" max="5118" width="9.140625" style="1"/>
    <col min="5119" max="5119" width="0" style="1" hidden="1" customWidth="1"/>
    <col min="5120" max="5120" width="12" style="1" customWidth="1"/>
    <col min="5121" max="5121" width="38.42578125" style="1" customWidth="1"/>
    <col min="5122" max="5124" width="13" style="1" customWidth="1"/>
    <col min="5125" max="5126" width="13.28515625" style="1" customWidth="1"/>
    <col min="5127" max="5127" width="10.7109375" style="1" customWidth="1"/>
    <col min="5128" max="5374" width="9.140625" style="1"/>
    <col min="5375" max="5375" width="0" style="1" hidden="1" customWidth="1"/>
    <col min="5376" max="5376" width="12" style="1" customWidth="1"/>
    <col min="5377" max="5377" width="38.42578125" style="1" customWidth="1"/>
    <col min="5378" max="5380" width="13" style="1" customWidth="1"/>
    <col min="5381" max="5382" width="13.28515625" style="1" customWidth="1"/>
    <col min="5383" max="5383" width="10.7109375" style="1" customWidth="1"/>
    <col min="5384" max="5630" width="9.140625" style="1"/>
    <col min="5631" max="5631" width="0" style="1" hidden="1" customWidth="1"/>
    <col min="5632" max="5632" width="12" style="1" customWidth="1"/>
    <col min="5633" max="5633" width="38.42578125" style="1" customWidth="1"/>
    <col min="5634" max="5636" width="13" style="1" customWidth="1"/>
    <col min="5637" max="5638" width="13.28515625" style="1" customWidth="1"/>
    <col min="5639" max="5639" width="10.7109375" style="1" customWidth="1"/>
    <col min="5640" max="5886" width="9.140625" style="1"/>
    <col min="5887" max="5887" width="0" style="1" hidden="1" customWidth="1"/>
    <col min="5888" max="5888" width="12" style="1" customWidth="1"/>
    <col min="5889" max="5889" width="38.42578125" style="1" customWidth="1"/>
    <col min="5890" max="5892" width="13" style="1" customWidth="1"/>
    <col min="5893" max="5894" width="13.28515625" style="1" customWidth="1"/>
    <col min="5895" max="5895" width="10.7109375" style="1" customWidth="1"/>
    <col min="5896" max="6142" width="9.140625" style="1"/>
    <col min="6143" max="6143" width="0" style="1" hidden="1" customWidth="1"/>
    <col min="6144" max="6144" width="12" style="1" customWidth="1"/>
    <col min="6145" max="6145" width="38.42578125" style="1" customWidth="1"/>
    <col min="6146" max="6148" width="13" style="1" customWidth="1"/>
    <col min="6149" max="6150" width="13.28515625" style="1" customWidth="1"/>
    <col min="6151" max="6151" width="10.7109375" style="1" customWidth="1"/>
    <col min="6152" max="6398" width="9.140625" style="1"/>
    <col min="6399" max="6399" width="0" style="1" hidden="1" customWidth="1"/>
    <col min="6400" max="6400" width="12" style="1" customWidth="1"/>
    <col min="6401" max="6401" width="38.42578125" style="1" customWidth="1"/>
    <col min="6402" max="6404" width="13" style="1" customWidth="1"/>
    <col min="6405" max="6406" width="13.28515625" style="1" customWidth="1"/>
    <col min="6407" max="6407" width="10.7109375" style="1" customWidth="1"/>
    <col min="6408" max="6654" width="9.140625" style="1"/>
    <col min="6655" max="6655" width="0" style="1" hidden="1" customWidth="1"/>
    <col min="6656" max="6656" width="12" style="1" customWidth="1"/>
    <col min="6657" max="6657" width="38.42578125" style="1" customWidth="1"/>
    <col min="6658" max="6660" width="13" style="1" customWidth="1"/>
    <col min="6661" max="6662" width="13.28515625" style="1" customWidth="1"/>
    <col min="6663" max="6663" width="10.7109375" style="1" customWidth="1"/>
    <col min="6664" max="6910" width="9.140625" style="1"/>
    <col min="6911" max="6911" width="0" style="1" hidden="1" customWidth="1"/>
    <col min="6912" max="6912" width="12" style="1" customWidth="1"/>
    <col min="6913" max="6913" width="38.42578125" style="1" customWidth="1"/>
    <col min="6914" max="6916" width="13" style="1" customWidth="1"/>
    <col min="6917" max="6918" width="13.28515625" style="1" customWidth="1"/>
    <col min="6919" max="6919" width="10.7109375" style="1" customWidth="1"/>
    <col min="6920" max="7166" width="9.140625" style="1"/>
    <col min="7167" max="7167" width="0" style="1" hidden="1" customWidth="1"/>
    <col min="7168" max="7168" width="12" style="1" customWidth="1"/>
    <col min="7169" max="7169" width="38.42578125" style="1" customWidth="1"/>
    <col min="7170" max="7172" width="13" style="1" customWidth="1"/>
    <col min="7173" max="7174" width="13.28515625" style="1" customWidth="1"/>
    <col min="7175" max="7175" width="10.7109375" style="1" customWidth="1"/>
    <col min="7176" max="7422" width="9.140625" style="1"/>
    <col min="7423" max="7423" width="0" style="1" hidden="1" customWidth="1"/>
    <col min="7424" max="7424" width="12" style="1" customWidth="1"/>
    <col min="7425" max="7425" width="38.42578125" style="1" customWidth="1"/>
    <col min="7426" max="7428" width="13" style="1" customWidth="1"/>
    <col min="7429" max="7430" width="13.28515625" style="1" customWidth="1"/>
    <col min="7431" max="7431" width="10.7109375" style="1" customWidth="1"/>
    <col min="7432" max="7678" width="9.140625" style="1"/>
    <col min="7679" max="7679" width="0" style="1" hidden="1" customWidth="1"/>
    <col min="7680" max="7680" width="12" style="1" customWidth="1"/>
    <col min="7681" max="7681" width="38.42578125" style="1" customWidth="1"/>
    <col min="7682" max="7684" width="13" style="1" customWidth="1"/>
    <col min="7685" max="7686" width="13.28515625" style="1" customWidth="1"/>
    <col min="7687" max="7687" width="10.7109375" style="1" customWidth="1"/>
    <col min="7688" max="7934" width="9.140625" style="1"/>
    <col min="7935" max="7935" width="0" style="1" hidden="1" customWidth="1"/>
    <col min="7936" max="7936" width="12" style="1" customWidth="1"/>
    <col min="7937" max="7937" width="38.42578125" style="1" customWidth="1"/>
    <col min="7938" max="7940" width="13" style="1" customWidth="1"/>
    <col min="7941" max="7942" width="13.28515625" style="1" customWidth="1"/>
    <col min="7943" max="7943" width="10.7109375" style="1" customWidth="1"/>
    <col min="7944" max="8190" width="9.140625" style="1"/>
    <col min="8191" max="8191" width="0" style="1" hidden="1" customWidth="1"/>
    <col min="8192" max="8192" width="12" style="1" customWidth="1"/>
    <col min="8193" max="8193" width="38.42578125" style="1" customWidth="1"/>
    <col min="8194" max="8196" width="13" style="1" customWidth="1"/>
    <col min="8197" max="8198" width="13.28515625" style="1" customWidth="1"/>
    <col min="8199" max="8199" width="10.7109375" style="1" customWidth="1"/>
    <col min="8200" max="8446" width="9.140625" style="1"/>
    <col min="8447" max="8447" width="0" style="1" hidden="1" customWidth="1"/>
    <col min="8448" max="8448" width="12" style="1" customWidth="1"/>
    <col min="8449" max="8449" width="38.42578125" style="1" customWidth="1"/>
    <col min="8450" max="8452" width="13" style="1" customWidth="1"/>
    <col min="8453" max="8454" width="13.28515625" style="1" customWidth="1"/>
    <col min="8455" max="8455" width="10.7109375" style="1" customWidth="1"/>
    <col min="8456" max="8702" width="9.140625" style="1"/>
    <col min="8703" max="8703" width="0" style="1" hidden="1" customWidth="1"/>
    <col min="8704" max="8704" width="12" style="1" customWidth="1"/>
    <col min="8705" max="8705" width="38.42578125" style="1" customWidth="1"/>
    <col min="8706" max="8708" width="13" style="1" customWidth="1"/>
    <col min="8709" max="8710" width="13.28515625" style="1" customWidth="1"/>
    <col min="8711" max="8711" width="10.7109375" style="1" customWidth="1"/>
    <col min="8712" max="8958" width="9.140625" style="1"/>
    <col min="8959" max="8959" width="0" style="1" hidden="1" customWidth="1"/>
    <col min="8960" max="8960" width="12" style="1" customWidth="1"/>
    <col min="8961" max="8961" width="38.42578125" style="1" customWidth="1"/>
    <col min="8962" max="8964" width="13" style="1" customWidth="1"/>
    <col min="8965" max="8966" width="13.28515625" style="1" customWidth="1"/>
    <col min="8967" max="8967" width="10.7109375" style="1" customWidth="1"/>
    <col min="8968" max="9214" width="9.140625" style="1"/>
    <col min="9215" max="9215" width="0" style="1" hidden="1" customWidth="1"/>
    <col min="9216" max="9216" width="12" style="1" customWidth="1"/>
    <col min="9217" max="9217" width="38.42578125" style="1" customWidth="1"/>
    <col min="9218" max="9220" width="13" style="1" customWidth="1"/>
    <col min="9221" max="9222" width="13.28515625" style="1" customWidth="1"/>
    <col min="9223" max="9223" width="10.7109375" style="1" customWidth="1"/>
    <col min="9224" max="9470" width="9.140625" style="1"/>
    <col min="9471" max="9471" width="0" style="1" hidden="1" customWidth="1"/>
    <col min="9472" max="9472" width="12" style="1" customWidth="1"/>
    <col min="9473" max="9473" width="38.42578125" style="1" customWidth="1"/>
    <col min="9474" max="9476" width="13" style="1" customWidth="1"/>
    <col min="9477" max="9478" width="13.28515625" style="1" customWidth="1"/>
    <col min="9479" max="9479" width="10.7109375" style="1" customWidth="1"/>
    <col min="9480" max="9726" width="9.140625" style="1"/>
    <col min="9727" max="9727" width="0" style="1" hidden="1" customWidth="1"/>
    <col min="9728" max="9728" width="12" style="1" customWidth="1"/>
    <col min="9729" max="9729" width="38.42578125" style="1" customWidth="1"/>
    <col min="9730" max="9732" width="13" style="1" customWidth="1"/>
    <col min="9733" max="9734" width="13.28515625" style="1" customWidth="1"/>
    <col min="9735" max="9735" width="10.7109375" style="1" customWidth="1"/>
    <col min="9736" max="9982" width="9.140625" style="1"/>
    <col min="9983" max="9983" width="0" style="1" hidden="1" customWidth="1"/>
    <col min="9984" max="9984" width="12" style="1" customWidth="1"/>
    <col min="9985" max="9985" width="38.42578125" style="1" customWidth="1"/>
    <col min="9986" max="9988" width="13" style="1" customWidth="1"/>
    <col min="9989" max="9990" width="13.28515625" style="1" customWidth="1"/>
    <col min="9991" max="9991" width="10.7109375" style="1" customWidth="1"/>
    <col min="9992" max="10238" width="9.140625" style="1"/>
    <col min="10239" max="10239" width="0" style="1" hidden="1" customWidth="1"/>
    <col min="10240" max="10240" width="12" style="1" customWidth="1"/>
    <col min="10241" max="10241" width="38.42578125" style="1" customWidth="1"/>
    <col min="10242" max="10244" width="13" style="1" customWidth="1"/>
    <col min="10245" max="10246" width="13.28515625" style="1" customWidth="1"/>
    <col min="10247" max="10247" width="10.7109375" style="1" customWidth="1"/>
    <col min="10248" max="10494" width="9.140625" style="1"/>
    <col min="10495" max="10495" width="0" style="1" hidden="1" customWidth="1"/>
    <col min="10496" max="10496" width="12" style="1" customWidth="1"/>
    <col min="10497" max="10497" width="38.42578125" style="1" customWidth="1"/>
    <col min="10498" max="10500" width="13" style="1" customWidth="1"/>
    <col min="10501" max="10502" width="13.28515625" style="1" customWidth="1"/>
    <col min="10503" max="10503" width="10.7109375" style="1" customWidth="1"/>
    <col min="10504" max="10750" width="9.140625" style="1"/>
    <col min="10751" max="10751" width="0" style="1" hidden="1" customWidth="1"/>
    <col min="10752" max="10752" width="12" style="1" customWidth="1"/>
    <col min="10753" max="10753" width="38.42578125" style="1" customWidth="1"/>
    <col min="10754" max="10756" width="13" style="1" customWidth="1"/>
    <col min="10757" max="10758" width="13.28515625" style="1" customWidth="1"/>
    <col min="10759" max="10759" width="10.7109375" style="1" customWidth="1"/>
    <col min="10760" max="11006" width="9.140625" style="1"/>
    <col min="11007" max="11007" width="0" style="1" hidden="1" customWidth="1"/>
    <col min="11008" max="11008" width="12" style="1" customWidth="1"/>
    <col min="11009" max="11009" width="38.42578125" style="1" customWidth="1"/>
    <col min="11010" max="11012" width="13" style="1" customWidth="1"/>
    <col min="11013" max="11014" width="13.28515625" style="1" customWidth="1"/>
    <col min="11015" max="11015" width="10.7109375" style="1" customWidth="1"/>
    <col min="11016" max="11262" width="9.140625" style="1"/>
    <col min="11263" max="11263" width="0" style="1" hidden="1" customWidth="1"/>
    <col min="11264" max="11264" width="12" style="1" customWidth="1"/>
    <col min="11265" max="11265" width="38.42578125" style="1" customWidth="1"/>
    <col min="11266" max="11268" width="13" style="1" customWidth="1"/>
    <col min="11269" max="11270" width="13.28515625" style="1" customWidth="1"/>
    <col min="11271" max="11271" width="10.7109375" style="1" customWidth="1"/>
    <col min="11272" max="11518" width="9.140625" style="1"/>
    <col min="11519" max="11519" width="0" style="1" hidden="1" customWidth="1"/>
    <col min="11520" max="11520" width="12" style="1" customWidth="1"/>
    <col min="11521" max="11521" width="38.42578125" style="1" customWidth="1"/>
    <col min="11522" max="11524" width="13" style="1" customWidth="1"/>
    <col min="11525" max="11526" width="13.28515625" style="1" customWidth="1"/>
    <col min="11527" max="11527" width="10.7109375" style="1" customWidth="1"/>
    <col min="11528" max="11774" width="9.140625" style="1"/>
    <col min="11775" max="11775" width="0" style="1" hidden="1" customWidth="1"/>
    <col min="11776" max="11776" width="12" style="1" customWidth="1"/>
    <col min="11777" max="11777" width="38.42578125" style="1" customWidth="1"/>
    <col min="11778" max="11780" width="13" style="1" customWidth="1"/>
    <col min="11781" max="11782" width="13.28515625" style="1" customWidth="1"/>
    <col min="11783" max="11783" width="10.7109375" style="1" customWidth="1"/>
    <col min="11784" max="12030" width="9.140625" style="1"/>
    <col min="12031" max="12031" width="0" style="1" hidden="1" customWidth="1"/>
    <col min="12032" max="12032" width="12" style="1" customWidth="1"/>
    <col min="12033" max="12033" width="38.42578125" style="1" customWidth="1"/>
    <col min="12034" max="12036" width="13" style="1" customWidth="1"/>
    <col min="12037" max="12038" width="13.28515625" style="1" customWidth="1"/>
    <col min="12039" max="12039" width="10.7109375" style="1" customWidth="1"/>
    <col min="12040" max="12286" width="9.140625" style="1"/>
    <col min="12287" max="12287" width="0" style="1" hidden="1" customWidth="1"/>
    <col min="12288" max="12288" width="12" style="1" customWidth="1"/>
    <col min="12289" max="12289" width="38.42578125" style="1" customWidth="1"/>
    <col min="12290" max="12292" width="13" style="1" customWidth="1"/>
    <col min="12293" max="12294" width="13.28515625" style="1" customWidth="1"/>
    <col min="12295" max="12295" width="10.7109375" style="1" customWidth="1"/>
    <col min="12296" max="12542" width="9.140625" style="1"/>
    <col min="12543" max="12543" width="0" style="1" hidden="1" customWidth="1"/>
    <col min="12544" max="12544" width="12" style="1" customWidth="1"/>
    <col min="12545" max="12545" width="38.42578125" style="1" customWidth="1"/>
    <col min="12546" max="12548" width="13" style="1" customWidth="1"/>
    <col min="12549" max="12550" width="13.28515625" style="1" customWidth="1"/>
    <col min="12551" max="12551" width="10.7109375" style="1" customWidth="1"/>
    <col min="12552" max="12798" width="9.140625" style="1"/>
    <col min="12799" max="12799" width="0" style="1" hidden="1" customWidth="1"/>
    <col min="12800" max="12800" width="12" style="1" customWidth="1"/>
    <col min="12801" max="12801" width="38.42578125" style="1" customWidth="1"/>
    <col min="12802" max="12804" width="13" style="1" customWidth="1"/>
    <col min="12805" max="12806" width="13.28515625" style="1" customWidth="1"/>
    <col min="12807" max="12807" width="10.7109375" style="1" customWidth="1"/>
    <col min="12808" max="13054" width="9.140625" style="1"/>
    <col min="13055" max="13055" width="0" style="1" hidden="1" customWidth="1"/>
    <col min="13056" max="13056" width="12" style="1" customWidth="1"/>
    <col min="13057" max="13057" width="38.42578125" style="1" customWidth="1"/>
    <col min="13058" max="13060" width="13" style="1" customWidth="1"/>
    <col min="13061" max="13062" width="13.28515625" style="1" customWidth="1"/>
    <col min="13063" max="13063" width="10.7109375" style="1" customWidth="1"/>
    <col min="13064" max="13310" width="9.140625" style="1"/>
    <col min="13311" max="13311" width="0" style="1" hidden="1" customWidth="1"/>
    <col min="13312" max="13312" width="12" style="1" customWidth="1"/>
    <col min="13313" max="13313" width="38.42578125" style="1" customWidth="1"/>
    <col min="13314" max="13316" width="13" style="1" customWidth="1"/>
    <col min="13317" max="13318" width="13.28515625" style="1" customWidth="1"/>
    <col min="13319" max="13319" width="10.7109375" style="1" customWidth="1"/>
    <col min="13320" max="13566" width="9.140625" style="1"/>
    <col min="13567" max="13567" width="0" style="1" hidden="1" customWidth="1"/>
    <col min="13568" max="13568" width="12" style="1" customWidth="1"/>
    <col min="13569" max="13569" width="38.42578125" style="1" customWidth="1"/>
    <col min="13570" max="13572" width="13" style="1" customWidth="1"/>
    <col min="13573" max="13574" width="13.28515625" style="1" customWidth="1"/>
    <col min="13575" max="13575" width="10.7109375" style="1" customWidth="1"/>
    <col min="13576" max="13822" width="9.140625" style="1"/>
    <col min="13823" max="13823" width="0" style="1" hidden="1" customWidth="1"/>
    <col min="13824" max="13824" width="12" style="1" customWidth="1"/>
    <col min="13825" max="13825" width="38.42578125" style="1" customWidth="1"/>
    <col min="13826" max="13828" width="13" style="1" customWidth="1"/>
    <col min="13829" max="13830" width="13.28515625" style="1" customWidth="1"/>
    <col min="13831" max="13831" width="10.7109375" style="1" customWidth="1"/>
    <col min="13832" max="14078" width="9.140625" style="1"/>
    <col min="14079" max="14079" width="0" style="1" hidden="1" customWidth="1"/>
    <col min="14080" max="14080" width="12" style="1" customWidth="1"/>
    <col min="14081" max="14081" width="38.42578125" style="1" customWidth="1"/>
    <col min="14082" max="14084" width="13" style="1" customWidth="1"/>
    <col min="14085" max="14086" width="13.28515625" style="1" customWidth="1"/>
    <col min="14087" max="14087" width="10.7109375" style="1" customWidth="1"/>
    <col min="14088" max="14334" width="9.140625" style="1"/>
    <col min="14335" max="14335" width="0" style="1" hidden="1" customWidth="1"/>
    <col min="14336" max="14336" width="12" style="1" customWidth="1"/>
    <col min="14337" max="14337" width="38.42578125" style="1" customWidth="1"/>
    <col min="14338" max="14340" width="13" style="1" customWidth="1"/>
    <col min="14341" max="14342" width="13.28515625" style="1" customWidth="1"/>
    <col min="14343" max="14343" width="10.7109375" style="1" customWidth="1"/>
    <col min="14344" max="14590" width="9.140625" style="1"/>
    <col min="14591" max="14591" width="0" style="1" hidden="1" customWidth="1"/>
    <col min="14592" max="14592" width="12" style="1" customWidth="1"/>
    <col min="14593" max="14593" width="38.42578125" style="1" customWidth="1"/>
    <col min="14594" max="14596" width="13" style="1" customWidth="1"/>
    <col min="14597" max="14598" width="13.28515625" style="1" customWidth="1"/>
    <col min="14599" max="14599" width="10.7109375" style="1" customWidth="1"/>
    <col min="14600" max="14846" width="9.140625" style="1"/>
    <col min="14847" max="14847" width="0" style="1" hidden="1" customWidth="1"/>
    <col min="14848" max="14848" width="12" style="1" customWidth="1"/>
    <col min="14849" max="14849" width="38.42578125" style="1" customWidth="1"/>
    <col min="14850" max="14852" width="13" style="1" customWidth="1"/>
    <col min="14853" max="14854" width="13.28515625" style="1" customWidth="1"/>
    <col min="14855" max="14855" width="10.7109375" style="1" customWidth="1"/>
    <col min="14856" max="15102" width="9.140625" style="1"/>
    <col min="15103" max="15103" width="0" style="1" hidden="1" customWidth="1"/>
    <col min="15104" max="15104" width="12" style="1" customWidth="1"/>
    <col min="15105" max="15105" width="38.42578125" style="1" customWidth="1"/>
    <col min="15106" max="15108" width="13" style="1" customWidth="1"/>
    <col min="15109" max="15110" width="13.28515625" style="1" customWidth="1"/>
    <col min="15111" max="15111" width="10.7109375" style="1" customWidth="1"/>
    <col min="15112" max="15358" width="9.140625" style="1"/>
    <col min="15359" max="15359" width="0" style="1" hidden="1" customWidth="1"/>
    <col min="15360" max="15360" width="12" style="1" customWidth="1"/>
    <col min="15361" max="15361" width="38.42578125" style="1" customWidth="1"/>
    <col min="15362" max="15364" width="13" style="1" customWidth="1"/>
    <col min="15365" max="15366" width="13.28515625" style="1" customWidth="1"/>
    <col min="15367" max="15367" width="10.7109375" style="1" customWidth="1"/>
    <col min="15368" max="15614" width="9.140625" style="1"/>
    <col min="15615" max="15615" width="0" style="1" hidden="1" customWidth="1"/>
    <col min="15616" max="15616" width="12" style="1" customWidth="1"/>
    <col min="15617" max="15617" width="38.42578125" style="1" customWidth="1"/>
    <col min="15618" max="15620" width="13" style="1" customWidth="1"/>
    <col min="15621" max="15622" width="13.28515625" style="1" customWidth="1"/>
    <col min="15623" max="15623" width="10.7109375" style="1" customWidth="1"/>
    <col min="15624" max="15870" width="9.140625" style="1"/>
    <col min="15871" max="15871" width="0" style="1" hidden="1" customWidth="1"/>
    <col min="15872" max="15872" width="12" style="1" customWidth="1"/>
    <col min="15873" max="15873" width="38.42578125" style="1" customWidth="1"/>
    <col min="15874" max="15876" width="13" style="1" customWidth="1"/>
    <col min="15877" max="15878" width="13.28515625" style="1" customWidth="1"/>
    <col min="15879" max="15879" width="10.7109375" style="1" customWidth="1"/>
    <col min="15880" max="16126" width="9.140625" style="1"/>
    <col min="16127" max="16127" width="0" style="1" hidden="1" customWidth="1"/>
    <col min="16128" max="16128" width="12" style="1" customWidth="1"/>
    <col min="16129" max="16129" width="38.42578125" style="1" customWidth="1"/>
    <col min="16130" max="16132" width="13" style="1" customWidth="1"/>
    <col min="16133" max="16134" width="13.28515625" style="1" customWidth="1"/>
    <col min="16135" max="16135" width="10.7109375" style="1" customWidth="1"/>
    <col min="16136" max="16384" width="9.140625" style="1"/>
  </cols>
  <sheetData>
    <row r="1" spans="1:7" ht="15.75">
      <c r="B1" s="4"/>
      <c r="C1" s="4"/>
      <c r="D1" s="12"/>
      <c r="E1" s="12" t="s">
        <v>79</v>
      </c>
      <c r="F1" s="12"/>
      <c r="G1" s="12"/>
    </row>
    <row r="2" spans="1:7" ht="15.75">
      <c r="B2" s="4"/>
      <c r="C2" s="4"/>
      <c r="D2" s="12"/>
      <c r="E2" s="12" t="s">
        <v>567</v>
      </c>
      <c r="F2" s="12"/>
      <c r="G2" s="12"/>
    </row>
    <row r="3" spans="1:7" ht="15.75">
      <c r="B3" s="4"/>
      <c r="C3" s="4"/>
      <c r="D3" s="12"/>
      <c r="E3" s="12" t="s">
        <v>568</v>
      </c>
      <c r="F3" s="12"/>
      <c r="G3" s="12"/>
    </row>
    <row r="4" spans="1:7" ht="15.75">
      <c r="B4" s="4"/>
      <c r="C4" s="4"/>
      <c r="D4" s="12"/>
      <c r="E4" s="12"/>
      <c r="F4" s="12"/>
      <c r="G4" s="12"/>
    </row>
    <row r="5" spans="1:7" ht="42.75" customHeight="1">
      <c r="B5" s="370" t="s">
        <v>566</v>
      </c>
      <c r="C5" s="371"/>
      <c r="D5" s="371"/>
      <c r="E5" s="371"/>
      <c r="F5" s="371"/>
      <c r="G5" s="371"/>
    </row>
    <row r="6" spans="1:7" ht="15.75">
      <c r="B6" s="4"/>
      <c r="C6" s="5"/>
      <c r="D6" s="12"/>
      <c r="E6" s="12"/>
      <c r="F6" s="12"/>
      <c r="G6" s="12"/>
    </row>
    <row r="7" spans="1:7" ht="15.75">
      <c r="B7" s="4"/>
      <c r="C7" s="46">
        <v>1553900000</v>
      </c>
      <c r="D7" s="12"/>
      <c r="E7" s="12"/>
      <c r="F7" s="12"/>
      <c r="G7" s="12"/>
    </row>
    <row r="8" spans="1:7" ht="15.75">
      <c r="B8" s="4"/>
      <c r="C8" s="6" t="s">
        <v>80</v>
      </c>
      <c r="D8" s="12"/>
      <c r="E8" s="12"/>
      <c r="F8" s="12"/>
      <c r="G8" s="12"/>
    </row>
    <row r="9" spans="1:7" s="9" customFormat="1" ht="87.75" customHeight="1">
      <c r="A9" s="11" t="s">
        <v>0</v>
      </c>
      <c r="B9" s="44" t="s">
        <v>1</v>
      </c>
      <c r="C9" s="44" t="s">
        <v>2</v>
      </c>
      <c r="D9" s="45" t="s">
        <v>3</v>
      </c>
      <c r="E9" s="45" t="s">
        <v>4</v>
      </c>
      <c r="F9" s="45" t="s">
        <v>5</v>
      </c>
      <c r="G9" s="45" t="s">
        <v>313</v>
      </c>
    </row>
    <row r="10" spans="1:7" s="9" customFormat="1" ht="24.75" customHeight="1">
      <c r="A10" s="8"/>
      <c r="B10" s="364" t="s">
        <v>138</v>
      </c>
      <c r="C10" s="365"/>
      <c r="D10" s="365"/>
      <c r="E10" s="365"/>
      <c r="F10" s="365"/>
      <c r="G10" s="366"/>
    </row>
    <row r="11" spans="1:7" s="9" customFormat="1" ht="22.5" customHeight="1">
      <c r="A11" s="8"/>
      <c r="B11" s="65">
        <v>10000000</v>
      </c>
      <c r="C11" s="66" t="s">
        <v>82</v>
      </c>
      <c r="D11" s="103">
        <f>D12+D20+D25+D33</f>
        <v>77228126</v>
      </c>
      <c r="E11" s="103">
        <f>E12+E20+E25+E33</f>
        <v>82292367.960000008</v>
      </c>
      <c r="F11" s="103">
        <f>F12+F20+F25+F33</f>
        <v>5064241.9600000028</v>
      </c>
      <c r="G11" s="103">
        <f>E11/D11*100</f>
        <v>106.55750983780186</v>
      </c>
    </row>
    <row r="12" spans="1:7" s="9" customFormat="1" ht="44.25" customHeight="1">
      <c r="A12" s="8"/>
      <c r="B12" s="65">
        <v>11000000</v>
      </c>
      <c r="C12" s="43" t="s">
        <v>86</v>
      </c>
      <c r="D12" s="103">
        <f>D13+D18</f>
        <v>39480990</v>
      </c>
      <c r="E12" s="103">
        <f>E13+E18</f>
        <v>42726071.32</v>
      </c>
      <c r="F12" s="103">
        <f t="shared" ref="F12" si="0">F13+F18</f>
        <v>3245081.3200000036</v>
      </c>
      <c r="G12" s="103">
        <f t="shared" ref="G12:G13" si="1">E12/D12*100</f>
        <v>108.21935143976886</v>
      </c>
    </row>
    <row r="13" spans="1:7" s="9" customFormat="1" ht="20.25" customHeight="1">
      <c r="A13" s="8"/>
      <c r="B13" s="65">
        <v>11010000</v>
      </c>
      <c r="C13" s="43" t="s">
        <v>87</v>
      </c>
      <c r="D13" s="104">
        <f>D14+D15+D16+D17</f>
        <v>39459670</v>
      </c>
      <c r="E13" s="104">
        <f>E14+E15+E16+E17</f>
        <v>42712190.32</v>
      </c>
      <c r="F13" s="104">
        <f t="shared" ref="F13" si="2">F14+F15+F16+F17</f>
        <v>3252520.3200000036</v>
      </c>
      <c r="G13" s="103">
        <f t="shared" si="1"/>
        <v>108.24264450260227</v>
      </c>
    </row>
    <row r="14" spans="1:7" ht="51.75" customHeight="1">
      <c r="A14" s="2" t="s">
        <v>7</v>
      </c>
      <c r="B14" s="7" t="s">
        <v>8</v>
      </c>
      <c r="C14" s="40" t="s">
        <v>431</v>
      </c>
      <c r="D14" s="111">
        <v>30614670</v>
      </c>
      <c r="E14" s="111">
        <v>30789923.700000003</v>
      </c>
      <c r="F14" s="105">
        <f>E14-D14</f>
        <v>175253.70000000298</v>
      </c>
      <c r="G14" s="106">
        <f>E14/D14*100</f>
        <v>100.57245007050541</v>
      </c>
    </row>
    <row r="15" spans="1:7" ht="97.5" customHeight="1">
      <c r="A15" s="2" t="s">
        <v>7</v>
      </c>
      <c r="B15" s="7" t="s">
        <v>9</v>
      </c>
      <c r="C15" s="40" t="s">
        <v>432</v>
      </c>
      <c r="D15" s="111">
        <v>7470000</v>
      </c>
      <c r="E15" s="111">
        <v>10320925.220000001</v>
      </c>
      <c r="F15" s="105">
        <f t="shared" ref="F15:F17" si="3">E15-D15</f>
        <v>2850925.2200000007</v>
      </c>
      <c r="G15" s="106">
        <f t="shared" ref="G15:G17" si="4">E15/D15*100</f>
        <v>138.16499625167339</v>
      </c>
    </row>
    <row r="16" spans="1:7" ht="65.25" customHeight="1">
      <c r="A16" s="2" t="s">
        <v>7</v>
      </c>
      <c r="B16" s="7" t="s">
        <v>10</v>
      </c>
      <c r="C16" s="40" t="s">
        <v>11</v>
      </c>
      <c r="D16" s="111">
        <v>830000</v>
      </c>
      <c r="E16" s="111">
        <v>883242.71</v>
      </c>
      <c r="F16" s="105">
        <f t="shared" si="3"/>
        <v>53242.709999999963</v>
      </c>
      <c r="G16" s="106">
        <f t="shared" si="4"/>
        <v>106.41478433734939</v>
      </c>
    </row>
    <row r="17" spans="1:7" ht="56.25">
      <c r="A17" s="2" t="s">
        <v>7</v>
      </c>
      <c r="B17" s="7" t="s">
        <v>12</v>
      </c>
      <c r="C17" s="40" t="s">
        <v>13</v>
      </c>
      <c r="D17" s="111">
        <v>545000</v>
      </c>
      <c r="E17" s="111">
        <v>718098.69</v>
      </c>
      <c r="F17" s="105">
        <f t="shared" si="3"/>
        <v>173098.68999999994</v>
      </c>
      <c r="G17" s="106">
        <f t="shared" si="4"/>
        <v>131.76122752293577</v>
      </c>
    </row>
    <row r="18" spans="1:7" ht="18.75">
      <c r="A18" s="2"/>
      <c r="B18" s="64">
        <v>11020000</v>
      </c>
      <c r="C18" s="42" t="s">
        <v>88</v>
      </c>
      <c r="D18" s="107">
        <f>D19</f>
        <v>21320</v>
      </c>
      <c r="E18" s="107">
        <f>E19</f>
        <v>13881</v>
      </c>
      <c r="F18" s="107">
        <f>F19</f>
        <v>-7439</v>
      </c>
      <c r="G18" s="103">
        <f>E18/D18*100</f>
        <v>65.107879924953096</v>
      </c>
    </row>
    <row r="19" spans="1:7" ht="41.25" customHeight="1">
      <c r="A19" s="2" t="s">
        <v>14</v>
      </c>
      <c r="B19" s="7" t="s">
        <v>15</v>
      </c>
      <c r="C19" s="40" t="s">
        <v>16</v>
      </c>
      <c r="D19" s="111">
        <v>21320</v>
      </c>
      <c r="E19" s="111">
        <v>13881</v>
      </c>
      <c r="F19" s="105">
        <f t="shared" ref="F19" si="5">E19-D19</f>
        <v>-7439</v>
      </c>
      <c r="G19" s="106">
        <f t="shared" ref="G19" si="6">E19/D19*100</f>
        <v>65.107879924953096</v>
      </c>
    </row>
    <row r="20" spans="1:7" ht="37.5" customHeight="1">
      <c r="A20" s="2"/>
      <c r="B20" s="64">
        <v>13000000</v>
      </c>
      <c r="C20" s="42" t="s">
        <v>89</v>
      </c>
      <c r="D20" s="107">
        <f>D21+D23</f>
        <v>12600</v>
      </c>
      <c r="E20" s="107">
        <f>E21+E23</f>
        <v>16969.669999999998</v>
      </c>
      <c r="F20" s="107">
        <f>F21+F23</f>
        <v>4369.67</v>
      </c>
      <c r="G20" s="103">
        <f>E20/D20*100</f>
        <v>134.67992063492062</v>
      </c>
    </row>
    <row r="21" spans="1:7" ht="37.5">
      <c r="A21" s="2"/>
      <c r="B21" s="10">
        <v>13010000</v>
      </c>
      <c r="C21" s="40" t="s">
        <v>90</v>
      </c>
      <c r="D21" s="105">
        <f>D22</f>
        <v>600</v>
      </c>
      <c r="E21" s="105">
        <f>E22</f>
        <v>1681.33</v>
      </c>
      <c r="F21" s="105">
        <f t="shared" ref="F21:F22" si="7">E21-D21</f>
        <v>1081.33</v>
      </c>
      <c r="G21" s="106">
        <f t="shared" ref="G21:G22" si="8">E21/D21*100</f>
        <v>280.22166666666664</v>
      </c>
    </row>
    <row r="22" spans="1:7" ht="98.25" customHeight="1">
      <c r="A22" s="2" t="s">
        <v>14</v>
      </c>
      <c r="B22" s="7" t="s">
        <v>17</v>
      </c>
      <c r="C22" s="40" t="s">
        <v>18</v>
      </c>
      <c r="D22" s="111">
        <v>600</v>
      </c>
      <c r="E22" s="111">
        <v>1681.33</v>
      </c>
      <c r="F22" s="105">
        <f t="shared" si="7"/>
        <v>1081.33</v>
      </c>
      <c r="G22" s="106">
        <f t="shared" si="8"/>
        <v>280.22166666666664</v>
      </c>
    </row>
    <row r="23" spans="1:7" ht="44.25" customHeight="1">
      <c r="A23" s="2"/>
      <c r="B23" s="10">
        <v>13030000</v>
      </c>
      <c r="C23" s="40" t="s">
        <v>433</v>
      </c>
      <c r="D23" s="105">
        <f>D24</f>
        <v>12000</v>
      </c>
      <c r="E23" s="105">
        <f>E24</f>
        <v>15288.34</v>
      </c>
      <c r="F23" s="105">
        <f>F24</f>
        <v>3288.34</v>
      </c>
      <c r="G23" s="106">
        <f>E23/D23*100</f>
        <v>127.40283333333333</v>
      </c>
    </row>
    <row r="24" spans="1:7" ht="54" customHeight="1">
      <c r="A24" s="2" t="s">
        <v>7</v>
      </c>
      <c r="B24" s="7" t="s">
        <v>19</v>
      </c>
      <c r="C24" s="40" t="s">
        <v>20</v>
      </c>
      <c r="D24" s="111">
        <v>12000</v>
      </c>
      <c r="E24" s="111">
        <v>15288.34</v>
      </c>
      <c r="F24" s="105">
        <f t="shared" ref="F24" si="9">E24-D24</f>
        <v>3288.34</v>
      </c>
      <c r="G24" s="106">
        <f t="shared" ref="G24" si="10">E24/D24*100</f>
        <v>127.40283333333333</v>
      </c>
    </row>
    <row r="25" spans="1:7" ht="24.75" customHeight="1">
      <c r="A25" s="2"/>
      <c r="B25" s="81" t="s">
        <v>91</v>
      </c>
      <c r="C25" s="42" t="s">
        <v>92</v>
      </c>
      <c r="D25" s="107">
        <f>D26+D28+D30</f>
        <v>2744365</v>
      </c>
      <c r="E25" s="107">
        <f>E26+E28+E30</f>
        <v>2917067.41</v>
      </c>
      <c r="F25" s="107">
        <f>F26+F28+F30</f>
        <v>172702.40999999992</v>
      </c>
      <c r="G25" s="103">
        <f>E25/D25*100</f>
        <v>106.29298252965623</v>
      </c>
    </row>
    <row r="26" spans="1:7" ht="38.25" customHeight="1">
      <c r="A26" s="2"/>
      <c r="B26" s="10">
        <v>14020000</v>
      </c>
      <c r="C26" s="40" t="s">
        <v>93</v>
      </c>
      <c r="D26" s="105">
        <f>D27</f>
        <v>177400</v>
      </c>
      <c r="E26" s="105">
        <f>E27</f>
        <v>327109.46999999997</v>
      </c>
      <c r="F26" s="105">
        <f>F27</f>
        <v>149709.46999999997</v>
      </c>
      <c r="G26" s="106">
        <f t="shared" ref="G26:G27" si="11">E26/D26*100</f>
        <v>184.39090755355127</v>
      </c>
    </row>
    <row r="27" spans="1:7" ht="18.75">
      <c r="A27" s="2" t="s">
        <v>21</v>
      </c>
      <c r="B27" s="10">
        <v>14021900</v>
      </c>
      <c r="C27" s="41" t="s">
        <v>22</v>
      </c>
      <c r="D27" s="111">
        <v>177400</v>
      </c>
      <c r="E27" s="111">
        <v>327109.46999999997</v>
      </c>
      <c r="F27" s="105">
        <f t="shared" ref="F27" si="12">E27-D27</f>
        <v>149709.46999999997</v>
      </c>
      <c r="G27" s="106">
        <f t="shared" si="11"/>
        <v>184.39090755355127</v>
      </c>
    </row>
    <row r="28" spans="1:7" ht="57" customHeight="1">
      <c r="A28" s="2"/>
      <c r="B28" s="10" t="s">
        <v>94</v>
      </c>
      <c r="C28" s="40" t="s">
        <v>95</v>
      </c>
      <c r="D28" s="105">
        <f>D29</f>
        <v>1206965</v>
      </c>
      <c r="E28" s="105">
        <f>E29</f>
        <v>1386202.75</v>
      </c>
      <c r="F28" s="105">
        <f>F29</f>
        <v>179237.75</v>
      </c>
      <c r="G28" s="106">
        <f t="shared" ref="G28:G32" si="13">E28/D28*100</f>
        <v>114.85028563380048</v>
      </c>
    </row>
    <row r="29" spans="1:7" ht="18.75">
      <c r="A29" s="2" t="s">
        <v>21</v>
      </c>
      <c r="B29" s="10">
        <v>14031900</v>
      </c>
      <c r="C29" s="41" t="s">
        <v>22</v>
      </c>
      <c r="D29" s="111">
        <v>1206965</v>
      </c>
      <c r="E29" s="111">
        <v>1386202.75</v>
      </c>
      <c r="F29" s="105">
        <f t="shared" ref="F29:F32" si="14">E29-D29</f>
        <v>179237.75</v>
      </c>
      <c r="G29" s="106">
        <f t="shared" si="13"/>
        <v>114.85028563380048</v>
      </c>
    </row>
    <row r="30" spans="1:7" ht="57" customHeight="1">
      <c r="A30" s="2" t="s">
        <v>21</v>
      </c>
      <c r="B30" s="7" t="s">
        <v>23</v>
      </c>
      <c r="C30" s="40" t="s">
        <v>24</v>
      </c>
      <c r="D30" s="111">
        <f>D31+D32</f>
        <v>1360000</v>
      </c>
      <c r="E30" s="111">
        <f>E31+E32</f>
        <v>1203755.19</v>
      </c>
      <c r="F30" s="105">
        <f t="shared" si="14"/>
        <v>-156244.81000000006</v>
      </c>
      <c r="G30" s="106">
        <f t="shared" si="13"/>
        <v>88.511411029411761</v>
      </c>
    </row>
    <row r="31" spans="1:7" ht="163.5" customHeight="1">
      <c r="A31" s="2"/>
      <c r="B31" s="10">
        <v>14040100</v>
      </c>
      <c r="C31" s="40" t="s">
        <v>406</v>
      </c>
      <c r="D31" s="111">
        <v>600000</v>
      </c>
      <c r="E31" s="111">
        <v>651411.26</v>
      </c>
      <c r="F31" s="105">
        <f t="shared" si="14"/>
        <v>51411.260000000009</v>
      </c>
      <c r="G31" s="106">
        <f t="shared" si="13"/>
        <v>108.56854333333334</v>
      </c>
    </row>
    <row r="32" spans="1:7" ht="103.5" customHeight="1">
      <c r="A32" s="2"/>
      <c r="B32" s="10">
        <v>14040200</v>
      </c>
      <c r="C32" s="40" t="s">
        <v>407</v>
      </c>
      <c r="D32" s="111">
        <v>760000</v>
      </c>
      <c r="E32" s="111">
        <v>552343.93000000005</v>
      </c>
      <c r="F32" s="105">
        <f t="shared" si="14"/>
        <v>-207656.06999999995</v>
      </c>
      <c r="G32" s="106">
        <f t="shared" si="13"/>
        <v>72.676832894736847</v>
      </c>
    </row>
    <row r="33" spans="1:11" ht="56.25">
      <c r="A33" s="2"/>
      <c r="B33" s="64">
        <v>18000000</v>
      </c>
      <c r="C33" s="42" t="s">
        <v>434</v>
      </c>
      <c r="D33" s="107">
        <f>D34+D45+D47</f>
        <v>34990171</v>
      </c>
      <c r="E33" s="107">
        <f>E34+E45+E47</f>
        <v>36632259.559999995</v>
      </c>
      <c r="F33" s="107">
        <f>F34+F45+F47</f>
        <v>1642088.56</v>
      </c>
      <c r="G33" s="103">
        <f>E33/D33*100</f>
        <v>104.69299952835325</v>
      </c>
    </row>
    <row r="34" spans="1:11" ht="18.75">
      <c r="A34" s="2"/>
      <c r="B34" s="10">
        <v>18010000</v>
      </c>
      <c r="C34" s="40" t="s">
        <v>96</v>
      </c>
      <c r="D34" s="105">
        <f>D35+D36+D37+D38+D39+D40+D41+D42+D43+D44</f>
        <v>13720260</v>
      </c>
      <c r="E34" s="105">
        <f>E35+E36+E37+E38+E39+E40+E41+E42+E43+E44</f>
        <v>14698572.449999997</v>
      </c>
      <c r="F34" s="105">
        <f>F35+F36+F37+F38+F39+F40+F41+F42+F43+F44</f>
        <v>978312.4500000003</v>
      </c>
      <c r="G34" s="106">
        <f>E34/D34*100</f>
        <v>107.13042209112653</v>
      </c>
    </row>
    <row r="35" spans="1:11" ht="77.25" customHeight="1">
      <c r="A35" s="2" t="s">
        <v>21</v>
      </c>
      <c r="B35" s="7" t="s">
        <v>25</v>
      </c>
      <c r="C35" s="40" t="s">
        <v>26</v>
      </c>
      <c r="D35" s="111">
        <v>4100</v>
      </c>
      <c r="E35" s="111">
        <v>4520.55</v>
      </c>
      <c r="F35" s="105">
        <f t="shared" ref="F35" si="15">E35-D35</f>
        <v>420.55000000000018</v>
      </c>
      <c r="G35" s="106">
        <f t="shared" ref="G35" si="16">E35/D35*100</f>
        <v>110.25731707317075</v>
      </c>
    </row>
    <row r="36" spans="1:11" ht="75.75" customHeight="1">
      <c r="A36" s="2" t="s">
        <v>21</v>
      </c>
      <c r="B36" s="7" t="s">
        <v>27</v>
      </c>
      <c r="C36" s="40" t="s">
        <v>28</v>
      </c>
      <c r="D36" s="111">
        <v>13000</v>
      </c>
      <c r="E36" s="111">
        <v>17471.169999999998</v>
      </c>
      <c r="F36" s="105">
        <f t="shared" ref="F36:F38" si="17">E36-D36</f>
        <v>4471.1699999999983</v>
      </c>
      <c r="G36" s="106">
        <f t="shared" ref="G36:G38" si="18">E36/D36*100</f>
        <v>134.39361538461537</v>
      </c>
    </row>
    <row r="37" spans="1:11" ht="72" customHeight="1">
      <c r="A37" s="2" t="s">
        <v>21</v>
      </c>
      <c r="B37" s="7" t="s">
        <v>29</v>
      </c>
      <c r="C37" s="40" t="s">
        <v>30</v>
      </c>
      <c r="D37" s="111">
        <v>26000</v>
      </c>
      <c r="E37" s="111">
        <v>337517.84</v>
      </c>
      <c r="F37" s="105">
        <f t="shared" si="17"/>
        <v>311517.84000000003</v>
      </c>
      <c r="G37" s="106">
        <f t="shared" si="18"/>
        <v>1298.1455384615385</v>
      </c>
    </row>
    <row r="38" spans="1:11" ht="72.75" customHeight="1">
      <c r="A38" s="2" t="s">
        <v>21</v>
      </c>
      <c r="B38" s="7" t="s">
        <v>31</v>
      </c>
      <c r="C38" s="40" t="s">
        <v>32</v>
      </c>
      <c r="D38" s="111">
        <v>770000</v>
      </c>
      <c r="E38" s="111">
        <v>795425.21</v>
      </c>
      <c r="F38" s="105">
        <f t="shared" si="17"/>
        <v>25425.209999999963</v>
      </c>
      <c r="G38" s="106">
        <f t="shared" si="18"/>
        <v>103.30197532467531</v>
      </c>
    </row>
    <row r="39" spans="1:11" ht="18.75">
      <c r="A39" s="2" t="s">
        <v>21</v>
      </c>
      <c r="B39" s="7" t="s">
        <v>33</v>
      </c>
      <c r="C39" s="41" t="s">
        <v>34</v>
      </c>
      <c r="D39" s="111">
        <v>7115480</v>
      </c>
      <c r="E39" s="111">
        <v>7336528.1500000004</v>
      </c>
      <c r="F39" s="105">
        <f>E39-D39</f>
        <v>221048.15000000037</v>
      </c>
      <c r="G39" s="105">
        <f>E39/D39*100</f>
        <v>103.10658100367087</v>
      </c>
      <c r="J39" s="172"/>
      <c r="K39" s="172"/>
    </row>
    <row r="40" spans="1:11" ht="18.75">
      <c r="A40" s="2" t="s">
        <v>21</v>
      </c>
      <c r="B40" s="7" t="s">
        <v>35</v>
      </c>
      <c r="C40" s="41" t="s">
        <v>36</v>
      </c>
      <c r="D40" s="111">
        <v>4484680</v>
      </c>
      <c r="E40" s="111">
        <v>5082558.21</v>
      </c>
      <c r="F40" s="105">
        <f t="shared" ref="F40:F44" si="19">E40-D40</f>
        <v>597878.21</v>
      </c>
      <c r="G40" s="105">
        <f t="shared" ref="G40:G44" si="20">E40/D40*100</f>
        <v>113.3315690305663</v>
      </c>
      <c r="J40" s="173"/>
      <c r="K40" s="173"/>
    </row>
    <row r="41" spans="1:11" ht="18.75">
      <c r="A41" s="2" t="s">
        <v>21</v>
      </c>
      <c r="B41" s="7" t="s">
        <v>37</v>
      </c>
      <c r="C41" s="41" t="s">
        <v>38</v>
      </c>
      <c r="D41" s="111">
        <v>380000</v>
      </c>
      <c r="E41" s="111">
        <v>333688.03000000003</v>
      </c>
      <c r="F41" s="105">
        <f t="shared" si="19"/>
        <v>-46311.969999999972</v>
      </c>
      <c r="G41" s="105">
        <f t="shared" si="20"/>
        <v>87.812639473684214</v>
      </c>
    </row>
    <row r="42" spans="1:11" ht="18.75">
      <c r="A42" s="2" t="s">
        <v>21</v>
      </c>
      <c r="B42" s="7" t="s">
        <v>39</v>
      </c>
      <c r="C42" s="41" t="s">
        <v>40</v>
      </c>
      <c r="D42" s="111">
        <v>797000</v>
      </c>
      <c r="E42" s="111">
        <v>673729.96</v>
      </c>
      <c r="F42" s="105">
        <f t="shared" si="19"/>
        <v>-123270.04000000004</v>
      </c>
      <c r="G42" s="105">
        <f t="shared" si="20"/>
        <v>84.533244667503126</v>
      </c>
    </row>
    <row r="43" spans="1:11" ht="18.75">
      <c r="A43" s="2"/>
      <c r="B43" s="340">
        <v>18011000</v>
      </c>
      <c r="C43" s="41" t="s">
        <v>517</v>
      </c>
      <c r="D43" s="111"/>
      <c r="E43" s="111">
        <v>20833.330000000002</v>
      </c>
      <c r="F43" s="105">
        <f t="shared" si="19"/>
        <v>20833.330000000002</v>
      </c>
      <c r="G43" s="105">
        <v>0</v>
      </c>
    </row>
    <row r="44" spans="1:11" ht="23.25" customHeight="1">
      <c r="A44" s="2" t="s">
        <v>21</v>
      </c>
      <c r="B44" s="7" t="s">
        <v>41</v>
      </c>
      <c r="C44" s="40" t="s">
        <v>42</v>
      </c>
      <c r="D44" s="111">
        <v>130000</v>
      </c>
      <c r="E44" s="111">
        <v>96300</v>
      </c>
      <c r="F44" s="105">
        <f t="shared" si="19"/>
        <v>-33700</v>
      </c>
      <c r="G44" s="105">
        <f t="shared" si="20"/>
        <v>74.07692307692308</v>
      </c>
    </row>
    <row r="45" spans="1:11" ht="18.75">
      <c r="A45" s="2"/>
      <c r="B45" s="7" t="s">
        <v>97</v>
      </c>
      <c r="C45" s="41" t="s">
        <v>98</v>
      </c>
      <c r="D45" s="105">
        <f>D46</f>
        <v>4960</v>
      </c>
      <c r="E45" s="105">
        <f>E46</f>
        <v>1103.5</v>
      </c>
      <c r="F45" s="105">
        <f>F46</f>
        <v>-3856.5</v>
      </c>
      <c r="G45" s="106">
        <f>E45/D45*100</f>
        <v>22.24798387096774</v>
      </c>
    </row>
    <row r="46" spans="1:11" ht="34.5" customHeight="1">
      <c r="A46" s="2" t="s">
        <v>14</v>
      </c>
      <c r="B46" s="7" t="s">
        <v>99</v>
      </c>
      <c r="C46" s="40" t="s">
        <v>43</v>
      </c>
      <c r="D46" s="111">
        <v>4960</v>
      </c>
      <c r="E46" s="111">
        <v>1103.5</v>
      </c>
      <c r="F46" s="105">
        <f t="shared" ref="F46" si="21">E46-D46</f>
        <v>-3856.5</v>
      </c>
      <c r="G46" s="105">
        <f t="shared" ref="G46" si="22">E46/D46*100</f>
        <v>22.24798387096774</v>
      </c>
    </row>
    <row r="47" spans="1:11" ht="18.75">
      <c r="A47" s="2"/>
      <c r="B47" s="81" t="s">
        <v>100</v>
      </c>
      <c r="C47" s="36" t="s">
        <v>101</v>
      </c>
      <c r="D47" s="107">
        <f>D48+D49+D50</f>
        <v>21264951</v>
      </c>
      <c r="E47" s="107">
        <f>E48+E49+E50</f>
        <v>21932583.609999999</v>
      </c>
      <c r="F47" s="107">
        <f>F48+F49+F50</f>
        <v>667632.60999999975</v>
      </c>
      <c r="G47" s="103">
        <f>E47/D47*100</f>
        <v>103.1395915748877</v>
      </c>
    </row>
    <row r="48" spans="1:11" ht="18.75">
      <c r="A48" s="2" t="s">
        <v>21</v>
      </c>
      <c r="B48" s="7" t="s">
        <v>44</v>
      </c>
      <c r="C48" s="41" t="s">
        <v>45</v>
      </c>
      <c r="D48" s="111">
        <v>790000</v>
      </c>
      <c r="E48" s="111">
        <v>731657.1</v>
      </c>
      <c r="F48" s="105">
        <f t="shared" ref="F48" si="23">E48-D48</f>
        <v>-58342.900000000023</v>
      </c>
      <c r="G48" s="105">
        <f t="shared" ref="G48" si="24">E48/D48*100</f>
        <v>92.61482278481013</v>
      </c>
    </row>
    <row r="49" spans="1:7" ht="18.75">
      <c r="A49" s="2" t="s">
        <v>21</v>
      </c>
      <c r="B49" s="7" t="s">
        <v>46</v>
      </c>
      <c r="C49" s="41" t="s">
        <v>47</v>
      </c>
      <c r="D49" s="111">
        <v>10661951</v>
      </c>
      <c r="E49" s="111">
        <v>10933634.51</v>
      </c>
      <c r="F49" s="105">
        <f t="shared" ref="F49:F50" si="25">E49-D49</f>
        <v>271683.50999999978</v>
      </c>
      <c r="G49" s="105">
        <f t="shared" ref="G49:G50" si="26">E49/D49*100</f>
        <v>102.54815943160871</v>
      </c>
    </row>
    <row r="50" spans="1:7" ht="96" customHeight="1">
      <c r="A50" s="2" t="s">
        <v>21</v>
      </c>
      <c r="B50" s="7" t="s">
        <v>48</v>
      </c>
      <c r="C50" s="40" t="s">
        <v>435</v>
      </c>
      <c r="D50" s="111">
        <v>9813000</v>
      </c>
      <c r="E50" s="111">
        <v>10267292</v>
      </c>
      <c r="F50" s="105">
        <f t="shared" si="25"/>
        <v>454292</v>
      </c>
      <c r="G50" s="105">
        <f t="shared" si="26"/>
        <v>104.62949149087946</v>
      </c>
    </row>
    <row r="51" spans="1:7" ht="18.75">
      <c r="A51" s="2"/>
      <c r="B51" s="64">
        <v>20000000</v>
      </c>
      <c r="C51" s="42" t="s">
        <v>83</v>
      </c>
      <c r="D51" s="107">
        <f>D52+D59+D71</f>
        <v>1942894</v>
      </c>
      <c r="E51" s="107">
        <f>E52+E59+E71</f>
        <v>2003670.4100000004</v>
      </c>
      <c r="F51" s="107">
        <f>F52+F59+F71</f>
        <v>60776.410000000098</v>
      </c>
      <c r="G51" s="103">
        <f>E51/D51*100</f>
        <v>103.12813823090711</v>
      </c>
    </row>
    <row r="52" spans="1:7" ht="34.5" customHeight="1">
      <c r="A52" s="2"/>
      <c r="B52" s="64" t="s">
        <v>102</v>
      </c>
      <c r="C52" s="42" t="s">
        <v>103</v>
      </c>
      <c r="D52" s="107">
        <f>D53+D55</f>
        <v>160943</v>
      </c>
      <c r="E52" s="107">
        <f t="shared" ref="E52:F52" si="27">E53+E55</f>
        <v>201414.34</v>
      </c>
      <c r="F52" s="107">
        <f t="shared" si="27"/>
        <v>40471.339999999997</v>
      </c>
      <c r="G52" s="103">
        <f t="shared" ref="G52:G57" si="28">E52/D52*100</f>
        <v>125.14638101688176</v>
      </c>
    </row>
    <row r="53" spans="1:7" ht="132" customHeight="1">
      <c r="A53" s="2"/>
      <c r="B53" s="10">
        <v>21010000</v>
      </c>
      <c r="C53" s="40" t="s">
        <v>436</v>
      </c>
      <c r="D53" s="105">
        <f t="shared" ref="D53:E53" si="29">D54</f>
        <v>55</v>
      </c>
      <c r="E53" s="105">
        <f t="shared" si="29"/>
        <v>0</v>
      </c>
      <c r="F53" s="105">
        <f t="shared" ref="F53:F56" si="30">E53-D53</f>
        <v>-55</v>
      </c>
      <c r="G53" s="106">
        <f t="shared" ref="G53:G54" si="31">E53/D53*100</f>
        <v>0</v>
      </c>
    </row>
    <row r="54" spans="1:7" ht="73.5" customHeight="1">
      <c r="A54" s="2" t="s">
        <v>14</v>
      </c>
      <c r="B54" s="7" t="s">
        <v>49</v>
      </c>
      <c r="C54" s="40" t="s">
        <v>50</v>
      </c>
      <c r="D54" s="108">
        <v>55</v>
      </c>
      <c r="E54" s="108">
        <v>0</v>
      </c>
      <c r="F54" s="105">
        <f t="shared" si="30"/>
        <v>-55</v>
      </c>
      <c r="G54" s="106">
        <f t="shared" si="31"/>
        <v>0</v>
      </c>
    </row>
    <row r="55" spans="1:7" ht="18.75">
      <c r="A55" s="2"/>
      <c r="B55" s="7" t="s">
        <v>104</v>
      </c>
      <c r="C55" s="40" t="s">
        <v>67</v>
      </c>
      <c r="D55" s="105">
        <f>D56+D57+D58</f>
        <v>160888</v>
      </c>
      <c r="E55" s="105">
        <f>E56+E57+E58</f>
        <v>201414.34</v>
      </c>
      <c r="F55" s="105">
        <f t="shared" si="30"/>
        <v>40526.339999999997</v>
      </c>
      <c r="G55" s="106">
        <f t="shared" si="28"/>
        <v>125.18916264730744</v>
      </c>
    </row>
    <row r="56" spans="1:7" ht="18.75">
      <c r="A56" s="2" t="s">
        <v>14</v>
      </c>
      <c r="B56" s="7" t="s">
        <v>51</v>
      </c>
      <c r="C56" s="41" t="s">
        <v>52</v>
      </c>
      <c r="D56" s="111">
        <v>106320</v>
      </c>
      <c r="E56" s="111">
        <v>74908.34</v>
      </c>
      <c r="F56" s="105">
        <f t="shared" si="30"/>
        <v>-31411.660000000003</v>
      </c>
      <c r="G56" s="105">
        <f t="shared" si="28"/>
        <v>70.455549285176815</v>
      </c>
    </row>
    <row r="57" spans="1:7" ht="130.5" customHeight="1">
      <c r="A57" s="2" t="s">
        <v>21</v>
      </c>
      <c r="B57" s="7" t="s">
        <v>53</v>
      </c>
      <c r="C57" s="40" t="s">
        <v>437</v>
      </c>
      <c r="D57" s="111">
        <v>54568</v>
      </c>
      <c r="E57" s="111">
        <v>123156</v>
      </c>
      <c r="F57" s="105">
        <f t="shared" ref="F57" si="32">E57-D57</f>
        <v>68588</v>
      </c>
      <c r="G57" s="105">
        <f t="shared" si="28"/>
        <v>225.69271367834628</v>
      </c>
    </row>
    <row r="58" spans="1:7" ht="130.5" customHeight="1">
      <c r="A58" s="2"/>
      <c r="B58" s="10">
        <v>21082400</v>
      </c>
      <c r="C58" s="40" t="s">
        <v>438</v>
      </c>
      <c r="D58" s="111">
        <v>0</v>
      </c>
      <c r="E58" s="111">
        <v>3350</v>
      </c>
      <c r="F58" s="105">
        <f t="shared" ref="F58" si="33">E58-D58</f>
        <v>3350</v>
      </c>
      <c r="G58" s="105"/>
    </row>
    <row r="59" spans="1:7" ht="59.25" customHeight="1">
      <c r="A59" s="2"/>
      <c r="B59" s="81" t="s">
        <v>105</v>
      </c>
      <c r="C59" s="42" t="s">
        <v>106</v>
      </c>
      <c r="D59" s="107">
        <f>D60+D65+D67</f>
        <v>1756961</v>
      </c>
      <c r="E59" s="107">
        <f t="shared" ref="E59:F59" si="34">E60+E65+E67</f>
        <v>1766664.4700000002</v>
      </c>
      <c r="F59" s="107">
        <f t="shared" si="34"/>
        <v>9703.470000000103</v>
      </c>
      <c r="G59" s="103">
        <f t="shared" ref="G59:G63" si="35">E59/D59*100</f>
        <v>100.55228715947595</v>
      </c>
    </row>
    <row r="60" spans="1:7" ht="34.5" customHeight="1">
      <c r="A60" s="2"/>
      <c r="B60" s="81" t="s">
        <v>107</v>
      </c>
      <c r="C60" s="42" t="s">
        <v>108</v>
      </c>
      <c r="D60" s="107">
        <f>D61+D62+D63+D64</f>
        <v>1553304</v>
      </c>
      <c r="E60" s="107">
        <f t="shared" ref="E60:F60" si="36">E61+E62+E63+E64</f>
        <v>1457703.1600000001</v>
      </c>
      <c r="F60" s="107">
        <f t="shared" si="36"/>
        <v>-95600.839999999909</v>
      </c>
      <c r="G60" s="103">
        <f t="shared" si="35"/>
        <v>93.845323259323365</v>
      </c>
    </row>
    <row r="61" spans="1:7" ht="74.25" customHeight="1">
      <c r="A61" s="2" t="s">
        <v>7</v>
      </c>
      <c r="B61" s="7" t="s">
        <v>54</v>
      </c>
      <c r="C61" s="40" t="s">
        <v>55</v>
      </c>
      <c r="D61" s="111">
        <v>22304</v>
      </c>
      <c r="E61" s="111">
        <v>18870</v>
      </c>
      <c r="F61" s="105">
        <f t="shared" ref="F61:F64" si="37">E61-D61</f>
        <v>-3434</v>
      </c>
      <c r="G61" s="105">
        <f t="shared" si="35"/>
        <v>84.603658536585371</v>
      </c>
    </row>
    <row r="62" spans="1:7" ht="46.5" customHeight="1">
      <c r="A62" s="2" t="s">
        <v>21</v>
      </c>
      <c r="B62" s="7" t="s">
        <v>56</v>
      </c>
      <c r="C62" s="40" t="s">
        <v>57</v>
      </c>
      <c r="D62" s="111">
        <v>1230000</v>
      </c>
      <c r="E62" s="111">
        <v>1139461.08</v>
      </c>
      <c r="F62" s="105">
        <f t="shared" si="37"/>
        <v>-90538.919999999925</v>
      </c>
      <c r="G62" s="105">
        <f t="shared" si="35"/>
        <v>92.639112195121953</v>
      </c>
    </row>
    <row r="63" spans="1:7" ht="55.5" customHeight="1">
      <c r="A63" s="2" t="s">
        <v>21</v>
      </c>
      <c r="B63" s="7" t="s">
        <v>58</v>
      </c>
      <c r="C63" s="40" t="s">
        <v>59</v>
      </c>
      <c r="D63" s="111">
        <v>300000</v>
      </c>
      <c r="E63" s="111">
        <v>273892.08</v>
      </c>
      <c r="F63" s="105">
        <f t="shared" si="37"/>
        <v>-26107.919999999984</v>
      </c>
      <c r="G63" s="105">
        <f t="shared" si="35"/>
        <v>91.297360000000012</v>
      </c>
    </row>
    <row r="64" spans="1:7" ht="135.75" customHeight="1">
      <c r="A64" s="2" t="s">
        <v>21</v>
      </c>
      <c r="B64" s="7" t="s">
        <v>60</v>
      </c>
      <c r="C64" s="40" t="s">
        <v>439</v>
      </c>
      <c r="D64" s="111">
        <v>1000</v>
      </c>
      <c r="E64" s="111">
        <v>25480</v>
      </c>
      <c r="F64" s="105">
        <f t="shared" si="37"/>
        <v>24480</v>
      </c>
      <c r="G64" s="105">
        <f>E64/D64*100</f>
        <v>2548</v>
      </c>
    </row>
    <row r="65" spans="1:7" ht="51.75" customHeight="1">
      <c r="A65" s="2"/>
      <c r="B65" s="81" t="s">
        <v>109</v>
      </c>
      <c r="C65" s="42" t="s">
        <v>110</v>
      </c>
      <c r="D65" s="107">
        <f>D66</f>
        <v>30490</v>
      </c>
      <c r="E65" s="107">
        <f t="shared" ref="E65:F65" si="38">E66</f>
        <v>47777.36</v>
      </c>
      <c r="F65" s="107">
        <f t="shared" si="38"/>
        <v>17287.36</v>
      </c>
      <c r="G65" s="106">
        <f t="shared" ref="G65:G66" si="39">E65/D65*100</f>
        <v>156.69845851098719</v>
      </c>
    </row>
    <row r="66" spans="1:7" ht="72" customHeight="1">
      <c r="A66" s="2" t="s">
        <v>14</v>
      </c>
      <c r="B66" s="7" t="s">
        <v>111</v>
      </c>
      <c r="C66" s="40" t="s">
        <v>61</v>
      </c>
      <c r="D66" s="111">
        <v>30490</v>
      </c>
      <c r="E66" s="111">
        <v>47777.36</v>
      </c>
      <c r="F66" s="105">
        <f>E66-D66</f>
        <v>17287.36</v>
      </c>
      <c r="G66" s="105">
        <f t="shared" si="39"/>
        <v>156.69845851098719</v>
      </c>
    </row>
    <row r="67" spans="1:7" ht="18.75">
      <c r="A67" s="2"/>
      <c r="B67" s="81" t="s">
        <v>112</v>
      </c>
      <c r="C67" s="42" t="s">
        <v>113</v>
      </c>
      <c r="D67" s="107">
        <f>D68+D70+D69</f>
        <v>173167</v>
      </c>
      <c r="E67" s="107">
        <f>E68+E70+E69</f>
        <v>261183.95</v>
      </c>
      <c r="F67" s="107">
        <f>F68+F70+F69</f>
        <v>88016.950000000012</v>
      </c>
      <c r="G67" s="103">
        <f t="shared" ref="G67:G70" si="40">E67/D67*100</f>
        <v>150.82778473958663</v>
      </c>
    </row>
    <row r="68" spans="1:7" ht="71.25" customHeight="1">
      <c r="A68" s="2" t="s">
        <v>7</v>
      </c>
      <c r="B68" s="7" t="s">
        <v>62</v>
      </c>
      <c r="C68" s="40" t="s">
        <v>63</v>
      </c>
      <c r="D68" s="111">
        <v>165000</v>
      </c>
      <c r="E68" s="111">
        <v>254128.95</v>
      </c>
      <c r="F68" s="105">
        <f t="shared" ref="F68:F70" si="41">E68-D68</f>
        <v>89128.950000000012</v>
      </c>
      <c r="G68" s="105">
        <f t="shared" si="40"/>
        <v>154.01754545454546</v>
      </c>
    </row>
    <row r="69" spans="1:7" ht="71.25" customHeight="1">
      <c r="A69" s="2"/>
      <c r="B69" s="10">
        <v>22090200</v>
      </c>
      <c r="C69" s="40" t="s">
        <v>317</v>
      </c>
      <c r="D69" s="111">
        <v>27</v>
      </c>
      <c r="E69" s="111">
        <v>17</v>
      </c>
      <c r="F69" s="105">
        <f t="shared" ref="F69" si="42">E69-D69</f>
        <v>-10</v>
      </c>
      <c r="G69" s="105">
        <f t="shared" si="40"/>
        <v>62.962962962962962</v>
      </c>
    </row>
    <row r="70" spans="1:7" ht="60.75" customHeight="1">
      <c r="A70" s="2" t="s">
        <v>7</v>
      </c>
      <c r="B70" s="7" t="s">
        <v>64</v>
      </c>
      <c r="C70" s="40" t="s">
        <v>65</v>
      </c>
      <c r="D70" s="111">
        <v>8140</v>
      </c>
      <c r="E70" s="111">
        <v>7038</v>
      </c>
      <c r="F70" s="105">
        <f t="shared" si="41"/>
        <v>-1102</v>
      </c>
      <c r="G70" s="105">
        <f t="shared" si="40"/>
        <v>86.461916461916459</v>
      </c>
    </row>
    <row r="71" spans="1:7" ht="18.75">
      <c r="A71" s="2"/>
      <c r="B71" s="81" t="s">
        <v>114</v>
      </c>
      <c r="C71" s="42" t="s">
        <v>115</v>
      </c>
      <c r="D71" s="107">
        <f>D72</f>
        <v>24990</v>
      </c>
      <c r="E71" s="107">
        <f t="shared" ref="E71:F71" si="43">E72</f>
        <v>35591.599999999999</v>
      </c>
      <c r="F71" s="107">
        <f t="shared" si="43"/>
        <v>10601.599999999999</v>
      </c>
      <c r="G71" s="103">
        <f t="shared" ref="G71:G73" si="44">E71/D71*100</f>
        <v>142.42336934773908</v>
      </c>
    </row>
    <row r="72" spans="1:7" ht="18.75">
      <c r="A72" s="2"/>
      <c r="B72" s="7" t="s">
        <v>116</v>
      </c>
      <c r="C72" s="40" t="s">
        <v>67</v>
      </c>
      <c r="D72" s="105">
        <f>D73</f>
        <v>24990</v>
      </c>
      <c r="E72" s="105">
        <f>E73</f>
        <v>35591.599999999999</v>
      </c>
      <c r="F72" s="105">
        <f>F73</f>
        <v>10601.599999999999</v>
      </c>
      <c r="G72" s="106">
        <f t="shared" si="44"/>
        <v>142.42336934773908</v>
      </c>
    </row>
    <row r="73" spans="1:7" ht="18.75">
      <c r="A73" s="2" t="s">
        <v>14</v>
      </c>
      <c r="B73" s="7" t="s">
        <v>66</v>
      </c>
      <c r="C73" s="40" t="s">
        <v>67</v>
      </c>
      <c r="D73" s="111">
        <v>24990</v>
      </c>
      <c r="E73" s="111">
        <v>35591.599999999999</v>
      </c>
      <c r="F73" s="105">
        <f t="shared" ref="F73:F74" si="45">E73-D73</f>
        <v>10601.599999999999</v>
      </c>
      <c r="G73" s="105">
        <f t="shared" si="44"/>
        <v>142.42336934773908</v>
      </c>
    </row>
    <row r="74" spans="1:7" ht="27.75" customHeight="1">
      <c r="A74" s="2"/>
      <c r="B74" s="82"/>
      <c r="C74" s="83" t="s">
        <v>117</v>
      </c>
      <c r="D74" s="109">
        <f>D11+D51</f>
        <v>79171020</v>
      </c>
      <c r="E74" s="109">
        <f>E11+E51</f>
        <v>84296038.370000005</v>
      </c>
      <c r="F74" s="109">
        <f t="shared" si="45"/>
        <v>5125018.3700000048</v>
      </c>
      <c r="G74" s="110">
        <f t="shared" ref="G74:G87" si="46">E74/D74*100</f>
        <v>106.47335144854773</v>
      </c>
    </row>
    <row r="75" spans="1:7" ht="18.75">
      <c r="A75" s="2"/>
      <c r="B75" s="64">
        <v>40000000</v>
      </c>
      <c r="C75" s="42" t="s">
        <v>311</v>
      </c>
      <c r="D75" s="107">
        <f>D76</f>
        <v>74346987</v>
      </c>
      <c r="E75" s="107">
        <f t="shared" ref="E75:F75" si="47">E76</f>
        <v>73888846.959999993</v>
      </c>
      <c r="F75" s="107">
        <f t="shared" si="47"/>
        <v>-458140.04000000004</v>
      </c>
      <c r="G75" s="103">
        <f t="shared" si="46"/>
        <v>99.383781295669721</v>
      </c>
    </row>
    <row r="76" spans="1:7" ht="18.75">
      <c r="A76" s="2"/>
      <c r="B76" s="7" t="s">
        <v>118</v>
      </c>
      <c r="C76" s="40" t="s">
        <v>119</v>
      </c>
      <c r="D76" s="105">
        <f>D77+D79+D83+D81</f>
        <v>74346987</v>
      </c>
      <c r="E76" s="105">
        <f>E77+E79+E83+E81</f>
        <v>73888846.959999993</v>
      </c>
      <c r="F76" s="105">
        <f>F77+F79+F83+F81</f>
        <v>-458140.04000000004</v>
      </c>
      <c r="G76" s="106">
        <f t="shared" si="46"/>
        <v>99.383781295669721</v>
      </c>
    </row>
    <row r="77" spans="1:7" ht="42.75" customHeight="1">
      <c r="A77" s="2"/>
      <c r="B77" s="81" t="s">
        <v>120</v>
      </c>
      <c r="C77" s="42" t="s">
        <v>121</v>
      </c>
      <c r="D77" s="107">
        <f>D78</f>
        <v>25322400</v>
      </c>
      <c r="E77" s="107">
        <f t="shared" ref="E77:F77" si="48">E78</f>
        <v>25322400</v>
      </c>
      <c r="F77" s="107">
        <f t="shared" si="48"/>
        <v>0</v>
      </c>
      <c r="G77" s="103">
        <f t="shared" si="46"/>
        <v>100</v>
      </c>
    </row>
    <row r="78" spans="1:7" ht="18.75">
      <c r="A78" s="2" t="s">
        <v>21</v>
      </c>
      <c r="B78" s="7" t="s">
        <v>68</v>
      </c>
      <c r="C78" s="41" t="s">
        <v>69</v>
      </c>
      <c r="D78" s="111">
        <v>25322400</v>
      </c>
      <c r="E78" s="111">
        <v>25322400</v>
      </c>
      <c r="F78" s="105">
        <f t="shared" ref="F78" si="49">E78-D78</f>
        <v>0</v>
      </c>
      <c r="G78" s="105">
        <f t="shared" si="46"/>
        <v>100</v>
      </c>
    </row>
    <row r="79" spans="1:7" ht="37.5">
      <c r="A79" s="2"/>
      <c r="B79" s="81" t="s">
        <v>122</v>
      </c>
      <c r="C79" s="42" t="s">
        <v>123</v>
      </c>
      <c r="D79" s="107">
        <f>D80</f>
        <v>44248200</v>
      </c>
      <c r="E79" s="107">
        <f t="shared" ref="E79:F79" si="50">E80</f>
        <v>44248200</v>
      </c>
      <c r="F79" s="107">
        <f t="shared" si="50"/>
        <v>0</v>
      </c>
      <c r="G79" s="103">
        <f t="shared" si="46"/>
        <v>100</v>
      </c>
    </row>
    <row r="80" spans="1:7" ht="37.5">
      <c r="A80" s="2" t="s">
        <v>21</v>
      </c>
      <c r="B80" s="7" t="s">
        <v>70</v>
      </c>
      <c r="C80" s="40" t="s">
        <v>71</v>
      </c>
      <c r="D80" s="111">
        <v>44248200</v>
      </c>
      <c r="E80" s="111">
        <v>44248200</v>
      </c>
      <c r="F80" s="105">
        <f t="shared" ref="F80" si="51">E80-D80</f>
        <v>0</v>
      </c>
      <c r="G80" s="105">
        <f t="shared" si="46"/>
        <v>100</v>
      </c>
    </row>
    <row r="81" spans="1:8" ht="37.5">
      <c r="A81" s="2"/>
      <c r="B81" s="64">
        <v>41040000</v>
      </c>
      <c r="C81" s="42" t="s">
        <v>519</v>
      </c>
      <c r="D81" s="341">
        <f>D82</f>
        <v>11336</v>
      </c>
      <c r="E81" s="341">
        <f>E82</f>
        <v>11336</v>
      </c>
      <c r="F81" s="107">
        <f>F82</f>
        <v>0</v>
      </c>
      <c r="G81" s="107">
        <f>G82</f>
        <v>100</v>
      </c>
    </row>
    <row r="82" spans="1:8" ht="18.75">
      <c r="A82" s="2"/>
      <c r="B82" s="10" t="s">
        <v>518</v>
      </c>
      <c r="C82" s="40" t="s">
        <v>520</v>
      </c>
      <c r="D82" s="111">
        <v>11336</v>
      </c>
      <c r="E82" s="111">
        <v>11336</v>
      </c>
      <c r="F82" s="105">
        <f>E82-D82</f>
        <v>0</v>
      </c>
      <c r="G82" s="105">
        <f>E82/D82*100</f>
        <v>100</v>
      </c>
    </row>
    <row r="83" spans="1:8" ht="37.5">
      <c r="A83" s="2"/>
      <c r="B83" s="64">
        <v>41050000</v>
      </c>
      <c r="C83" s="42" t="s">
        <v>124</v>
      </c>
      <c r="D83" s="107">
        <f>D84+D85+D86+D87</f>
        <v>4765051</v>
      </c>
      <c r="E83" s="107">
        <f>E84+E85+E86+E87</f>
        <v>4306910.96</v>
      </c>
      <c r="F83" s="107">
        <f>F84+F85+F86+F87</f>
        <v>-458140.04000000004</v>
      </c>
      <c r="G83" s="103">
        <f t="shared" si="46"/>
        <v>90.38541161469206</v>
      </c>
    </row>
    <row r="84" spans="1:8" ht="63.75" customHeight="1">
      <c r="A84" s="2" t="s">
        <v>21</v>
      </c>
      <c r="B84" s="10">
        <v>41051000</v>
      </c>
      <c r="C84" s="40" t="s">
        <v>73</v>
      </c>
      <c r="D84" s="105">
        <v>1170115</v>
      </c>
      <c r="E84" s="105">
        <v>834715</v>
      </c>
      <c r="F84" s="105">
        <f t="shared" ref="F84:F88" si="52">E84-D84</f>
        <v>-335400</v>
      </c>
      <c r="G84" s="105">
        <f t="shared" si="46"/>
        <v>71.336150720228346</v>
      </c>
    </row>
    <row r="85" spans="1:8" ht="77.25" customHeight="1">
      <c r="A85" s="2" t="s">
        <v>21</v>
      </c>
      <c r="B85" s="7" t="s">
        <v>74</v>
      </c>
      <c r="C85" s="40" t="s">
        <v>75</v>
      </c>
      <c r="D85" s="105">
        <v>119616</v>
      </c>
      <c r="E85" s="105">
        <v>119616</v>
      </c>
      <c r="F85" s="105">
        <f t="shared" si="52"/>
        <v>0</v>
      </c>
      <c r="G85" s="105">
        <f t="shared" si="46"/>
        <v>100</v>
      </c>
    </row>
    <row r="86" spans="1:8" ht="18.75">
      <c r="A86" s="2" t="s">
        <v>21</v>
      </c>
      <c r="B86" s="7" t="s">
        <v>76</v>
      </c>
      <c r="C86" s="85" t="s">
        <v>77</v>
      </c>
      <c r="D86" s="105">
        <v>3445893</v>
      </c>
      <c r="E86" s="105">
        <v>3323152.96</v>
      </c>
      <c r="F86" s="105">
        <f t="shared" si="52"/>
        <v>-122740.04000000004</v>
      </c>
      <c r="G86" s="105">
        <f t="shared" si="46"/>
        <v>96.438077444656585</v>
      </c>
    </row>
    <row r="87" spans="1:8" ht="90" customHeight="1">
      <c r="A87" s="2"/>
      <c r="B87" s="343">
        <v>41057700</v>
      </c>
      <c r="C87" s="344" t="s">
        <v>521</v>
      </c>
      <c r="D87" s="342">
        <v>29427</v>
      </c>
      <c r="E87" s="342">
        <v>29427</v>
      </c>
      <c r="F87" s="105">
        <f t="shared" si="52"/>
        <v>0</v>
      </c>
      <c r="G87" s="342">
        <f t="shared" si="46"/>
        <v>100</v>
      </c>
    </row>
    <row r="88" spans="1:8" ht="21">
      <c r="A88" s="2"/>
      <c r="B88" s="114"/>
      <c r="C88" s="115" t="s">
        <v>125</v>
      </c>
      <c r="D88" s="116">
        <f>D74+D75</f>
        <v>153518007</v>
      </c>
      <c r="E88" s="116">
        <f>E74+E75</f>
        <v>158184885.32999998</v>
      </c>
      <c r="F88" s="109">
        <f t="shared" si="52"/>
        <v>4666878.3299999833</v>
      </c>
      <c r="G88" s="116">
        <f>E88/D88*100</f>
        <v>103.03995500019745</v>
      </c>
    </row>
    <row r="89" spans="1:8" ht="15.75">
      <c r="B89" s="367" t="s">
        <v>139</v>
      </c>
      <c r="C89" s="368"/>
      <c r="D89" s="368"/>
      <c r="E89" s="368"/>
      <c r="F89" s="368"/>
      <c r="G89" s="369"/>
    </row>
    <row r="90" spans="1:8" s="9" customFormat="1" ht="90.75" customHeight="1">
      <c r="B90" s="86" t="s">
        <v>1</v>
      </c>
      <c r="C90" s="86" t="s">
        <v>2</v>
      </c>
      <c r="D90" s="86" t="s">
        <v>3</v>
      </c>
      <c r="E90" s="86" t="s">
        <v>4</v>
      </c>
      <c r="F90" s="86" t="s">
        <v>5</v>
      </c>
      <c r="G90" s="86" t="s">
        <v>312</v>
      </c>
    </row>
    <row r="91" spans="1:8" s="9" customFormat="1" ht="18.75">
      <c r="B91" s="87">
        <v>19010000</v>
      </c>
      <c r="C91" s="88" t="s">
        <v>140</v>
      </c>
      <c r="D91" s="89">
        <f>D92+D93+D94</f>
        <v>37250</v>
      </c>
      <c r="E91" s="89">
        <f>E92+E93+E94</f>
        <v>53914.21</v>
      </c>
      <c r="F91" s="89">
        <f>E91-D91</f>
        <v>16664.21</v>
      </c>
      <c r="G91" s="89">
        <f>E91/D91*100</f>
        <v>144.73613422818792</v>
      </c>
    </row>
    <row r="92" spans="1:8" ht="96.75" customHeight="1">
      <c r="B92" s="90" t="s">
        <v>126</v>
      </c>
      <c r="C92" s="91" t="s">
        <v>440</v>
      </c>
      <c r="D92" s="111">
        <v>13200</v>
      </c>
      <c r="E92" s="111">
        <v>26096.91</v>
      </c>
      <c r="F92" s="105">
        <f t="shared" ref="F92" si="53">E92-D92</f>
        <v>12896.91</v>
      </c>
      <c r="G92" s="105">
        <f t="shared" ref="G92" si="54">E92/D92*100</f>
        <v>197.70386363636362</v>
      </c>
    </row>
    <row r="93" spans="1:8" ht="41.25" customHeight="1">
      <c r="B93" s="90" t="s">
        <v>127</v>
      </c>
      <c r="C93" s="91" t="s">
        <v>128</v>
      </c>
      <c r="D93" s="111">
        <v>5500</v>
      </c>
      <c r="E93" s="111">
        <v>3503.3</v>
      </c>
      <c r="F93" s="105">
        <f t="shared" ref="F93:F102" si="55">E93-D93</f>
        <v>-1996.6999999999998</v>
      </c>
      <c r="G93" s="105">
        <f t="shared" ref="G93:G102" si="56">E93/D93*100</f>
        <v>63.696363636363643</v>
      </c>
    </row>
    <row r="94" spans="1:8" ht="75">
      <c r="B94" s="90" t="s">
        <v>129</v>
      </c>
      <c r="C94" s="91" t="s">
        <v>441</v>
      </c>
      <c r="D94" s="111">
        <v>18550</v>
      </c>
      <c r="E94" s="111">
        <v>24314</v>
      </c>
      <c r="F94" s="105">
        <f t="shared" si="55"/>
        <v>5764</v>
      </c>
      <c r="G94" s="105">
        <f t="shared" si="56"/>
        <v>131.07277628032347</v>
      </c>
    </row>
    <row r="95" spans="1:8" ht="93.75">
      <c r="B95" s="92">
        <v>24062100</v>
      </c>
      <c r="C95" s="93" t="s">
        <v>318</v>
      </c>
      <c r="D95" s="112">
        <v>0</v>
      </c>
      <c r="E95" s="112">
        <v>14869.26</v>
      </c>
      <c r="F95" s="107">
        <f t="shared" ref="F95" si="57">E95-D95</f>
        <v>14869.26</v>
      </c>
      <c r="G95" s="107">
        <v>0</v>
      </c>
      <c r="H95" s="94"/>
    </row>
    <row r="96" spans="1:8" ht="18.75">
      <c r="B96" s="92" t="s">
        <v>326</v>
      </c>
      <c r="C96" s="93" t="s">
        <v>327</v>
      </c>
      <c r="D96" s="112">
        <f>D97+D98+D99+D101+D102+D100</f>
        <v>3806380</v>
      </c>
      <c r="E96" s="112">
        <f>E97+E98+E99+E101+E102+E100</f>
        <v>9603702.7799999993</v>
      </c>
      <c r="F96" s="107">
        <f t="shared" ref="F96" si="58">E96-D96</f>
        <v>5797322.7799999993</v>
      </c>
      <c r="G96" s="105">
        <f t="shared" si="56"/>
        <v>252.30541301709235</v>
      </c>
    </row>
    <row r="97" spans="2:7" ht="53.25" customHeight="1">
      <c r="B97" s="90" t="s">
        <v>130</v>
      </c>
      <c r="C97" s="91" t="s">
        <v>442</v>
      </c>
      <c r="D97" s="111">
        <v>2332360</v>
      </c>
      <c r="E97" s="111">
        <v>882713.29</v>
      </c>
      <c r="F97" s="105">
        <f t="shared" si="55"/>
        <v>-1449646.71</v>
      </c>
      <c r="G97" s="105">
        <f t="shared" si="56"/>
        <v>37.846356908881994</v>
      </c>
    </row>
    <row r="98" spans="2:7" ht="39" customHeight="1">
      <c r="B98" s="90" t="s">
        <v>132</v>
      </c>
      <c r="C98" s="91" t="s">
        <v>131</v>
      </c>
      <c r="D98" s="111">
        <v>1442000</v>
      </c>
      <c r="E98" s="111">
        <v>606741.85</v>
      </c>
      <c r="F98" s="105">
        <f t="shared" si="55"/>
        <v>-835258.15</v>
      </c>
      <c r="G98" s="105">
        <f t="shared" si="56"/>
        <v>42.076411234396673</v>
      </c>
    </row>
    <row r="99" spans="2:7" ht="37.5">
      <c r="B99" s="90" t="s">
        <v>134</v>
      </c>
      <c r="C99" s="91" t="s">
        <v>133</v>
      </c>
      <c r="D99" s="111">
        <v>17420</v>
      </c>
      <c r="E99" s="111">
        <v>7488.2</v>
      </c>
      <c r="F99" s="105">
        <f t="shared" si="55"/>
        <v>-9931.7999999999993</v>
      </c>
      <c r="G99" s="105">
        <f t="shared" si="56"/>
        <v>42.986222732491385</v>
      </c>
    </row>
    <row r="100" spans="2:7" ht="56.25">
      <c r="B100" s="345" t="s">
        <v>522</v>
      </c>
      <c r="C100" s="91" t="s">
        <v>523</v>
      </c>
      <c r="D100" s="111"/>
      <c r="E100" s="111">
        <v>3604</v>
      </c>
      <c r="F100" s="105">
        <f>E100-D100</f>
        <v>3604</v>
      </c>
      <c r="G100" s="105">
        <v>0</v>
      </c>
    </row>
    <row r="101" spans="2:7" ht="18.75">
      <c r="B101" s="90" t="s">
        <v>135</v>
      </c>
      <c r="C101" s="91" t="s">
        <v>136</v>
      </c>
      <c r="D101" s="111">
        <v>0</v>
      </c>
      <c r="E101" s="111">
        <v>5255756.3</v>
      </c>
      <c r="F101" s="105">
        <f t="shared" si="55"/>
        <v>5255756.3</v>
      </c>
      <c r="G101" s="105">
        <v>0</v>
      </c>
    </row>
    <row r="102" spans="2:7" ht="165" customHeight="1">
      <c r="B102" s="90" t="s">
        <v>137</v>
      </c>
      <c r="C102" s="91" t="s">
        <v>443</v>
      </c>
      <c r="D102" s="111">
        <v>14600</v>
      </c>
      <c r="E102" s="111">
        <v>2847399.14</v>
      </c>
      <c r="F102" s="105">
        <f t="shared" si="55"/>
        <v>2832799.14</v>
      </c>
      <c r="G102" s="105">
        <f t="shared" si="56"/>
        <v>19502.73383561644</v>
      </c>
    </row>
    <row r="103" spans="2:7" ht="39" customHeight="1">
      <c r="B103" s="95"/>
      <c r="C103" s="96" t="s">
        <v>338</v>
      </c>
      <c r="D103" s="113">
        <f>D91+D96+D95</f>
        <v>3843630</v>
      </c>
      <c r="E103" s="113">
        <f>E91+E96+E95</f>
        <v>9672486.25</v>
      </c>
      <c r="F103" s="109">
        <f t="shared" ref="F103" si="59">E103-D103</f>
        <v>5828856.25</v>
      </c>
      <c r="G103" s="109">
        <f t="shared" ref="G103" si="60">E103/D103*100</f>
        <v>251.64977508240906</v>
      </c>
    </row>
  </sheetData>
  <mergeCells count="3">
    <mergeCell ref="B10:G10"/>
    <mergeCell ref="B89:G89"/>
    <mergeCell ref="B5:G5"/>
  </mergeCells>
  <pageMargins left="0.70866141732283472" right="0.70866141732283472" top="0.74803149606299213" bottom="0.74803149606299213" header="0.31496062992125984" footer="0.31496062992125984"/>
  <pageSetup scale="64" fitToHeight="6" orientation="portrait" horizontalDpi="300" verticalDpi="300" r:id="rId1"/>
  <headerFooter alignWithMargins="0"/>
  <rowBreaks count="2" manualBreakCount="2">
    <brk id="67" max="6" man="1"/>
    <brk id="88" max="6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view="pageBreakPreview" topLeftCell="B10" zoomScale="80" zoomScaleNormal="100" zoomScaleSheetLayoutView="80" workbookViewId="0">
      <selection activeCell="D6" sqref="D6"/>
    </sheetView>
  </sheetViews>
  <sheetFormatPr defaultRowHeight="12.75"/>
  <cols>
    <col min="1" max="1" width="8.85546875" style="32" hidden="1" customWidth="1"/>
    <col min="2" max="2" width="8.42578125" style="32" customWidth="1"/>
    <col min="3" max="3" width="26.7109375" style="32" customWidth="1"/>
    <col min="4" max="4" width="48" style="32" customWidth="1"/>
    <col min="5" max="5" width="15.5703125" style="32" bestFit="1" customWidth="1"/>
    <col min="6" max="6" width="18.85546875" style="32" customWidth="1"/>
    <col min="7" max="8" width="16.7109375" style="32" customWidth="1"/>
    <col min="9" max="9" width="9.7109375" style="32" customWidth="1"/>
    <col min="10" max="10" width="12.140625" style="32" bestFit="1" customWidth="1"/>
    <col min="11" max="255" width="9.140625" style="32"/>
    <col min="256" max="256" width="0" style="32" hidden="1" customWidth="1"/>
    <col min="257" max="257" width="4.5703125" style="32" customWidth="1"/>
    <col min="258" max="258" width="9.7109375" style="32" customWidth="1"/>
    <col min="259" max="259" width="47.5703125" style="32" customWidth="1"/>
    <col min="260" max="260" width="10.140625" style="32" customWidth="1"/>
    <col min="261" max="261" width="11.140625" style="32" customWidth="1"/>
    <col min="262" max="262" width="10.28515625" style="32" customWidth="1"/>
    <col min="263" max="264" width="0" style="32" hidden="1" customWidth="1"/>
    <col min="265" max="511" width="9.140625" style="32"/>
    <col min="512" max="512" width="0" style="32" hidden="1" customWidth="1"/>
    <col min="513" max="513" width="4.5703125" style="32" customWidth="1"/>
    <col min="514" max="514" width="9.7109375" style="32" customWidth="1"/>
    <col min="515" max="515" width="47.5703125" style="32" customWidth="1"/>
    <col min="516" max="516" width="10.140625" style="32" customWidth="1"/>
    <col min="517" max="517" width="11.140625" style="32" customWidth="1"/>
    <col min="518" max="518" width="10.28515625" style="32" customWidth="1"/>
    <col min="519" max="520" width="0" style="32" hidden="1" customWidth="1"/>
    <col min="521" max="767" width="9.140625" style="32"/>
    <col min="768" max="768" width="0" style="32" hidden="1" customWidth="1"/>
    <col min="769" max="769" width="4.5703125" style="32" customWidth="1"/>
    <col min="770" max="770" width="9.7109375" style="32" customWidth="1"/>
    <col min="771" max="771" width="47.5703125" style="32" customWidth="1"/>
    <col min="772" max="772" width="10.140625" style="32" customWidth="1"/>
    <col min="773" max="773" width="11.140625" style="32" customWidth="1"/>
    <col min="774" max="774" width="10.28515625" style="32" customWidth="1"/>
    <col min="775" max="776" width="0" style="32" hidden="1" customWidth="1"/>
    <col min="777" max="1023" width="9.140625" style="32"/>
    <col min="1024" max="1024" width="0" style="32" hidden="1" customWidth="1"/>
    <col min="1025" max="1025" width="4.5703125" style="32" customWidth="1"/>
    <col min="1026" max="1026" width="9.7109375" style="32" customWidth="1"/>
    <col min="1027" max="1027" width="47.5703125" style="32" customWidth="1"/>
    <col min="1028" max="1028" width="10.140625" style="32" customWidth="1"/>
    <col min="1029" max="1029" width="11.140625" style="32" customWidth="1"/>
    <col min="1030" max="1030" width="10.28515625" style="32" customWidth="1"/>
    <col min="1031" max="1032" width="0" style="32" hidden="1" customWidth="1"/>
    <col min="1033" max="1279" width="9.140625" style="32"/>
    <col min="1280" max="1280" width="0" style="32" hidden="1" customWidth="1"/>
    <col min="1281" max="1281" width="4.5703125" style="32" customWidth="1"/>
    <col min="1282" max="1282" width="9.7109375" style="32" customWidth="1"/>
    <col min="1283" max="1283" width="47.5703125" style="32" customWidth="1"/>
    <col min="1284" max="1284" width="10.140625" style="32" customWidth="1"/>
    <col min="1285" max="1285" width="11.140625" style="32" customWidth="1"/>
    <col min="1286" max="1286" width="10.28515625" style="32" customWidth="1"/>
    <col min="1287" max="1288" width="0" style="32" hidden="1" customWidth="1"/>
    <col min="1289" max="1535" width="9.140625" style="32"/>
    <col min="1536" max="1536" width="0" style="32" hidden="1" customWidth="1"/>
    <col min="1537" max="1537" width="4.5703125" style="32" customWidth="1"/>
    <col min="1538" max="1538" width="9.7109375" style="32" customWidth="1"/>
    <col min="1539" max="1539" width="47.5703125" style="32" customWidth="1"/>
    <col min="1540" max="1540" width="10.140625" style="32" customWidth="1"/>
    <col min="1541" max="1541" width="11.140625" style="32" customWidth="1"/>
    <col min="1542" max="1542" width="10.28515625" style="32" customWidth="1"/>
    <col min="1543" max="1544" width="0" style="32" hidden="1" customWidth="1"/>
    <col min="1545" max="1791" width="9.140625" style="32"/>
    <col min="1792" max="1792" width="0" style="32" hidden="1" customWidth="1"/>
    <col min="1793" max="1793" width="4.5703125" style="32" customWidth="1"/>
    <col min="1794" max="1794" width="9.7109375" style="32" customWidth="1"/>
    <col min="1795" max="1795" width="47.5703125" style="32" customWidth="1"/>
    <col min="1796" max="1796" width="10.140625" style="32" customWidth="1"/>
    <col min="1797" max="1797" width="11.140625" style="32" customWidth="1"/>
    <col min="1798" max="1798" width="10.28515625" style="32" customWidth="1"/>
    <col min="1799" max="1800" width="0" style="32" hidden="1" customWidth="1"/>
    <col min="1801" max="2047" width="9.140625" style="32"/>
    <col min="2048" max="2048" width="0" style="32" hidden="1" customWidth="1"/>
    <col min="2049" max="2049" width="4.5703125" style="32" customWidth="1"/>
    <col min="2050" max="2050" width="9.7109375" style="32" customWidth="1"/>
    <col min="2051" max="2051" width="47.5703125" style="32" customWidth="1"/>
    <col min="2052" max="2052" width="10.140625" style="32" customWidth="1"/>
    <col min="2053" max="2053" width="11.140625" style="32" customWidth="1"/>
    <col min="2054" max="2054" width="10.28515625" style="32" customWidth="1"/>
    <col min="2055" max="2056" width="0" style="32" hidden="1" customWidth="1"/>
    <col min="2057" max="2303" width="9.140625" style="32"/>
    <col min="2304" max="2304" width="0" style="32" hidden="1" customWidth="1"/>
    <col min="2305" max="2305" width="4.5703125" style="32" customWidth="1"/>
    <col min="2306" max="2306" width="9.7109375" style="32" customWidth="1"/>
    <col min="2307" max="2307" width="47.5703125" style="32" customWidth="1"/>
    <col min="2308" max="2308" width="10.140625" style="32" customWidth="1"/>
    <col min="2309" max="2309" width="11.140625" style="32" customWidth="1"/>
    <col min="2310" max="2310" width="10.28515625" style="32" customWidth="1"/>
    <col min="2311" max="2312" width="0" style="32" hidden="1" customWidth="1"/>
    <col min="2313" max="2559" width="9.140625" style="32"/>
    <col min="2560" max="2560" width="0" style="32" hidden="1" customWidth="1"/>
    <col min="2561" max="2561" width="4.5703125" style="32" customWidth="1"/>
    <col min="2562" max="2562" width="9.7109375" style="32" customWidth="1"/>
    <col min="2563" max="2563" width="47.5703125" style="32" customWidth="1"/>
    <col min="2564" max="2564" width="10.140625" style="32" customWidth="1"/>
    <col min="2565" max="2565" width="11.140625" style="32" customWidth="1"/>
    <col min="2566" max="2566" width="10.28515625" style="32" customWidth="1"/>
    <col min="2567" max="2568" width="0" style="32" hidden="1" customWidth="1"/>
    <col min="2569" max="2815" width="9.140625" style="32"/>
    <col min="2816" max="2816" width="0" style="32" hidden="1" customWidth="1"/>
    <col min="2817" max="2817" width="4.5703125" style="32" customWidth="1"/>
    <col min="2818" max="2818" width="9.7109375" style="32" customWidth="1"/>
    <col min="2819" max="2819" width="47.5703125" style="32" customWidth="1"/>
    <col min="2820" max="2820" width="10.140625" style="32" customWidth="1"/>
    <col min="2821" max="2821" width="11.140625" style="32" customWidth="1"/>
    <col min="2822" max="2822" width="10.28515625" style="32" customWidth="1"/>
    <col min="2823" max="2824" width="0" style="32" hidden="1" customWidth="1"/>
    <col min="2825" max="3071" width="9.140625" style="32"/>
    <col min="3072" max="3072" width="0" style="32" hidden="1" customWidth="1"/>
    <col min="3073" max="3073" width="4.5703125" style="32" customWidth="1"/>
    <col min="3074" max="3074" width="9.7109375" style="32" customWidth="1"/>
    <col min="3075" max="3075" width="47.5703125" style="32" customWidth="1"/>
    <col min="3076" max="3076" width="10.140625" style="32" customWidth="1"/>
    <col min="3077" max="3077" width="11.140625" style="32" customWidth="1"/>
    <col min="3078" max="3078" width="10.28515625" style="32" customWidth="1"/>
    <col min="3079" max="3080" width="0" style="32" hidden="1" customWidth="1"/>
    <col min="3081" max="3327" width="9.140625" style="32"/>
    <col min="3328" max="3328" width="0" style="32" hidden="1" customWidth="1"/>
    <col min="3329" max="3329" width="4.5703125" style="32" customWidth="1"/>
    <col min="3330" max="3330" width="9.7109375" style="32" customWidth="1"/>
    <col min="3331" max="3331" width="47.5703125" style="32" customWidth="1"/>
    <col min="3332" max="3332" width="10.140625" style="32" customWidth="1"/>
    <col min="3333" max="3333" width="11.140625" style="32" customWidth="1"/>
    <col min="3334" max="3334" width="10.28515625" style="32" customWidth="1"/>
    <col min="3335" max="3336" width="0" style="32" hidden="1" customWidth="1"/>
    <col min="3337" max="3583" width="9.140625" style="32"/>
    <col min="3584" max="3584" width="0" style="32" hidden="1" customWidth="1"/>
    <col min="3585" max="3585" width="4.5703125" style="32" customWidth="1"/>
    <col min="3586" max="3586" width="9.7109375" style="32" customWidth="1"/>
    <col min="3587" max="3587" width="47.5703125" style="32" customWidth="1"/>
    <col min="3588" max="3588" width="10.140625" style="32" customWidth="1"/>
    <col min="3589" max="3589" width="11.140625" style="32" customWidth="1"/>
    <col min="3590" max="3590" width="10.28515625" style="32" customWidth="1"/>
    <col min="3591" max="3592" width="0" style="32" hidden="1" customWidth="1"/>
    <col min="3593" max="3839" width="9.140625" style="32"/>
    <col min="3840" max="3840" width="0" style="32" hidden="1" customWidth="1"/>
    <col min="3841" max="3841" width="4.5703125" style="32" customWidth="1"/>
    <col min="3842" max="3842" width="9.7109375" style="32" customWidth="1"/>
    <col min="3843" max="3843" width="47.5703125" style="32" customWidth="1"/>
    <col min="3844" max="3844" width="10.140625" style="32" customWidth="1"/>
    <col min="3845" max="3845" width="11.140625" style="32" customWidth="1"/>
    <col min="3846" max="3846" width="10.28515625" style="32" customWidth="1"/>
    <col min="3847" max="3848" width="0" style="32" hidden="1" customWidth="1"/>
    <col min="3849" max="4095" width="9.140625" style="32"/>
    <col min="4096" max="4096" width="0" style="32" hidden="1" customWidth="1"/>
    <col min="4097" max="4097" width="4.5703125" style="32" customWidth="1"/>
    <col min="4098" max="4098" width="9.7109375" style="32" customWidth="1"/>
    <col min="4099" max="4099" width="47.5703125" style="32" customWidth="1"/>
    <col min="4100" max="4100" width="10.140625" style="32" customWidth="1"/>
    <col min="4101" max="4101" width="11.140625" style="32" customWidth="1"/>
    <col min="4102" max="4102" width="10.28515625" style="32" customWidth="1"/>
    <col min="4103" max="4104" width="0" style="32" hidden="1" customWidth="1"/>
    <col min="4105" max="4351" width="9.140625" style="32"/>
    <col min="4352" max="4352" width="0" style="32" hidden="1" customWidth="1"/>
    <col min="4353" max="4353" width="4.5703125" style="32" customWidth="1"/>
    <col min="4354" max="4354" width="9.7109375" style="32" customWidth="1"/>
    <col min="4355" max="4355" width="47.5703125" style="32" customWidth="1"/>
    <col min="4356" max="4356" width="10.140625" style="32" customWidth="1"/>
    <col min="4357" max="4357" width="11.140625" style="32" customWidth="1"/>
    <col min="4358" max="4358" width="10.28515625" style="32" customWidth="1"/>
    <col min="4359" max="4360" width="0" style="32" hidden="1" customWidth="1"/>
    <col min="4361" max="4607" width="9.140625" style="32"/>
    <col min="4608" max="4608" width="0" style="32" hidden="1" customWidth="1"/>
    <col min="4609" max="4609" width="4.5703125" style="32" customWidth="1"/>
    <col min="4610" max="4610" width="9.7109375" style="32" customWidth="1"/>
    <col min="4611" max="4611" width="47.5703125" style="32" customWidth="1"/>
    <col min="4612" max="4612" width="10.140625" style="32" customWidth="1"/>
    <col min="4613" max="4613" width="11.140625" style="32" customWidth="1"/>
    <col min="4614" max="4614" width="10.28515625" style="32" customWidth="1"/>
    <col min="4615" max="4616" width="0" style="32" hidden="1" customWidth="1"/>
    <col min="4617" max="4863" width="9.140625" style="32"/>
    <col min="4864" max="4864" width="0" style="32" hidden="1" customWidth="1"/>
    <col min="4865" max="4865" width="4.5703125" style="32" customWidth="1"/>
    <col min="4866" max="4866" width="9.7109375" style="32" customWidth="1"/>
    <col min="4867" max="4867" width="47.5703125" style="32" customWidth="1"/>
    <col min="4868" max="4868" width="10.140625" style="32" customWidth="1"/>
    <col min="4869" max="4869" width="11.140625" style="32" customWidth="1"/>
    <col min="4870" max="4870" width="10.28515625" style="32" customWidth="1"/>
    <col min="4871" max="4872" width="0" style="32" hidden="1" customWidth="1"/>
    <col min="4873" max="5119" width="9.140625" style="32"/>
    <col min="5120" max="5120" width="0" style="32" hidden="1" customWidth="1"/>
    <col min="5121" max="5121" width="4.5703125" style="32" customWidth="1"/>
    <col min="5122" max="5122" width="9.7109375" style="32" customWidth="1"/>
    <col min="5123" max="5123" width="47.5703125" style="32" customWidth="1"/>
    <col min="5124" max="5124" width="10.140625" style="32" customWidth="1"/>
    <col min="5125" max="5125" width="11.140625" style="32" customWidth="1"/>
    <col min="5126" max="5126" width="10.28515625" style="32" customWidth="1"/>
    <col min="5127" max="5128" width="0" style="32" hidden="1" customWidth="1"/>
    <col min="5129" max="5375" width="9.140625" style="32"/>
    <col min="5376" max="5376" width="0" style="32" hidden="1" customWidth="1"/>
    <col min="5377" max="5377" width="4.5703125" style="32" customWidth="1"/>
    <col min="5378" max="5378" width="9.7109375" style="32" customWidth="1"/>
    <col min="5379" max="5379" width="47.5703125" style="32" customWidth="1"/>
    <col min="5380" max="5380" width="10.140625" style="32" customWidth="1"/>
    <col min="5381" max="5381" width="11.140625" style="32" customWidth="1"/>
    <col min="5382" max="5382" width="10.28515625" style="32" customWidth="1"/>
    <col min="5383" max="5384" width="0" style="32" hidden="1" customWidth="1"/>
    <col min="5385" max="5631" width="9.140625" style="32"/>
    <col min="5632" max="5632" width="0" style="32" hidden="1" customWidth="1"/>
    <col min="5633" max="5633" width="4.5703125" style="32" customWidth="1"/>
    <col min="5634" max="5634" width="9.7109375" style="32" customWidth="1"/>
    <col min="5635" max="5635" width="47.5703125" style="32" customWidth="1"/>
    <col min="5636" max="5636" width="10.140625" style="32" customWidth="1"/>
    <col min="5637" max="5637" width="11.140625" style="32" customWidth="1"/>
    <col min="5638" max="5638" width="10.28515625" style="32" customWidth="1"/>
    <col min="5639" max="5640" width="0" style="32" hidden="1" customWidth="1"/>
    <col min="5641" max="5887" width="9.140625" style="32"/>
    <col min="5888" max="5888" width="0" style="32" hidden="1" customWidth="1"/>
    <col min="5889" max="5889" width="4.5703125" style="32" customWidth="1"/>
    <col min="5890" max="5890" width="9.7109375" style="32" customWidth="1"/>
    <col min="5891" max="5891" width="47.5703125" style="32" customWidth="1"/>
    <col min="5892" max="5892" width="10.140625" style="32" customWidth="1"/>
    <col min="5893" max="5893" width="11.140625" style="32" customWidth="1"/>
    <col min="5894" max="5894" width="10.28515625" style="32" customWidth="1"/>
    <col min="5895" max="5896" width="0" style="32" hidden="1" customWidth="1"/>
    <col min="5897" max="6143" width="9.140625" style="32"/>
    <col min="6144" max="6144" width="0" style="32" hidden="1" customWidth="1"/>
    <col min="6145" max="6145" width="4.5703125" style="32" customWidth="1"/>
    <col min="6146" max="6146" width="9.7109375" style="32" customWidth="1"/>
    <col min="6147" max="6147" width="47.5703125" style="32" customWidth="1"/>
    <col min="6148" max="6148" width="10.140625" style="32" customWidth="1"/>
    <col min="6149" max="6149" width="11.140625" style="32" customWidth="1"/>
    <col min="6150" max="6150" width="10.28515625" style="32" customWidth="1"/>
    <col min="6151" max="6152" width="0" style="32" hidden="1" customWidth="1"/>
    <col min="6153" max="6399" width="9.140625" style="32"/>
    <col min="6400" max="6400" width="0" style="32" hidden="1" customWidth="1"/>
    <col min="6401" max="6401" width="4.5703125" style="32" customWidth="1"/>
    <col min="6402" max="6402" width="9.7109375" style="32" customWidth="1"/>
    <col min="6403" max="6403" width="47.5703125" style="32" customWidth="1"/>
    <col min="6404" max="6404" width="10.140625" style="32" customWidth="1"/>
    <col min="6405" max="6405" width="11.140625" style="32" customWidth="1"/>
    <col min="6406" max="6406" width="10.28515625" style="32" customWidth="1"/>
    <col min="6407" max="6408" width="0" style="32" hidden="1" customWidth="1"/>
    <col min="6409" max="6655" width="9.140625" style="32"/>
    <col min="6656" max="6656" width="0" style="32" hidden="1" customWidth="1"/>
    <col min="6657" max="6657" width="4.5703125" style="32" customWidth="1"/>
    <col min="6658" max="6658" width="9.7109375" style="32" customWidth="1"/>
    <col min="6659" max="6659" width="47.5703125" style="32" customWidth="1"/>
    <col min="6660" max="6660" width="10.140625" style="32" customWidth="1"/>
    <col min="6661" max="6661" width="11.140625" style="32" customWidth="1"/>
    <col min="6662" max="6662" width="10.28515625" style="32" customWidth="1"/>
    <col min="6663" max="6664" width="0" style="32" hidden="1" customWidth="1"/>
    <col min="6665" max="6911" width="9.140625" style="32"/>
    <col min="6912" max="6912" width="0" style="32" hidden="1" customWidth="1"/>
    <col min="6913" max="6913" width="4.5703125" style="32" customWidth="1"/>
    <col min="6914" max="6914" width="9.7109375" style="32" customWidth="1"/>
    <col min="6915" max="6915" width="47.5703125" style="32" customWidth="1"/>
    <col min="6916" max="6916" width="10.140625" style="32" customWidth="1"/>
    <col min="6917" max="6917" width="11.140625" style="32" customWidth="1"/>
    <col min="6918" max="6918" width="10.28515625" style="32" customWidth="1"/>
    <col min="6919" max="6920" width="0" style="32" hidden="1" customWidth="1"/>
    <col min="6921" max="7167" width="9.140625" style="32"/>
    <col min="7168" max="7168" width="0" style="32" hidden="1" customWidth="1"/>
    <col min="7169" max="7169" width="4.5703125" style="32" customWidth="1"/>
    <col min="7170" max="7170" width="9.7109375" style="32" customWidth="1"/>
    <col min="7171" max="7171" width="47.5703125" style="32" customWidth="1"/>
    <col min="7172" max="7172" width="10.140625" style="32" customWidth="1"/>
    <col min="7173" max="7173" width="11.140625" style="32" customWidth="1"/>
    <col min="7174" max="7174" width="10.28515625" style="32" customWidth="1"/>
    <col min="7175" max="7176" width="0" style="32" hidden="1" customWidth="1"/>
    <col min="7177" max="7423" width="9.140625" style="32"/>
    <col min="7424" max="7424" width="0" style="32" hidden="1" customWidth="1"/>
    <col min="7425" max="7425" width="4.5703125" style="32" customWidth="1"/>
    <col min="7426" max="7426" width="9.7109375" style="32" customWidth="1"/>
    <col min="7427" max="7427" width="47.5703125" style="32" customWidth="1"/>
    <col min="7428" max="7428" width="10.140625" style="32" customWidth="1"/>
    <col min="7429" max="7429" width="11.140625" style="32" customWidth="1"/>
    <col min="7430" max="7430" width="10.28515625" style="32" customWidth="1"/>
    <col min="7431" max="7432" width="0" style="32" hidden="1" customWidth="1"/>
    <col min="7433" max="7679" width="9.140625" style="32"/>
    <col min="7680" max="7680" width="0" style="32" hidden="1" customWidth="1"/>
    <col min="7681" max="7681" width="4.5703125" style="32" customWidth="1"/>
    <col min="7682" max="7682" width="9.7109375" style="32" customWidth="1"/>
    <col min="7683" max="7683" width="47.5703125" style="32" customWidth="1"/>
    <col min="7684" max="7684" width="10.140625" style="32" customWidth="1"/>
    <col min="7685" max="7685" width="11.140625" style="32" customWidth="1"/>
    <col min="7686" max="7686" width="10.28515625" style="32" customWidth="1"/>
    <col min="7687" max="7688" width="0" style="32" hidden="1" customWidth="1"/>
    <col min="7689" max="7935" width="9.140625" style="32"/>
    <col min="7936" max="7936" width="0" style="32" hidden="1" customWidth="1"/>
    <col min="7937" max="7937" width="4.5703125" style="32" customWidth="1"/>
    <col min="7938" max="7938" width="9.7109375" style="32" customWidth="1"/>
    <col min="7939" max="7939" width="47.5703125" style="32" customWidth="1"/>
    <col min="7940" max="7940" width="10.140625" style="32" customWidth="1"/>
    <col min="7941" max="7941" width="11.140625" style="32" customWidth="1"/>
    <col min="7942" max="7942" width="10.28515625" style="32" customWidth="1"/>
    <col min="7943" max="7944" width="0" style="32" hidden="1" customWidth="1"/>
    <col min="7945" max="8191" width="9.140625" style="32"/>
    <col min="8192" max="8192" width="0" style="32" hidden="1" customWidth="1"/>
    <col min="8193" max="8193" width="4.5703125" style="32" customWidth="1"/>
    <col min="8194" max="8194" width="9.7109375" style="32" customWidth="1"/>
    <col min="8195" max="8195" width="47.5703125" style="32" customWidth="1"/>
    <col min="8196" max="8196" width="10.140625" style="32" customWidth="1"/>
    <col min="8197" max="8197" width="11.140625" style="32" customWidth="1"/>
    <col min="8198" max="8198" width="10.28515625" style="32" customWidth="1"/>
    <col min="8199" max="8200" width="0" style="32" hidden="1" customWidth="1"/>
    <col min="8201" max="8447" width="9.140625" style="32"/>
    <col min="8448" max="8448" width="0" style="32" hidden="1" customWidth="1"/>
    <col min="8449" max="8449" width="4.5703125" style="32" customWidth="1"/>
    <col min="8450" max="8450" width="9.7109375" style="32" customWidth="1"/>
    <col min="8451" max="8451" width="47.5703125" style="32" customWidth="1"/>
    <col min="8452" max="8452" width="10.140625" style="32" customWidth="1"/>
    <col min="8453" max="8453" width="11.140625" style="32" customWidth="1"/>
    <col min="8454" max="8454" width="10.28515625" style="32" customWidth="1"/>
    <col min="8455" max="8456" width="0" style="32" hidden="1" customWidth="1"/>
    <col min="8457" max="8703" width="9.140625" style="32"/>
    <col min="8704" max="8704" width="0" style="32" hidden="1" customWidth="1"/>
    <col min="8705" max="8705" width="4.5703125" style="32" customWidth="1"/>
    <col min="8706" max="8706" width="9.7109375" style="32" customWidth="1"/>
    <col min="8707" max="8707" width="47.5703125" style="32" customWidth="1"/>
    <col min="8708" max="8708" width="10.140625" style="32" customWidth="1"/>
    <col min="8709" max="8709" width="11.140625" style="32" customWidth="1"/>
    <col min="8710" max="8710" width="10.28515625" style="32" customWidth="1"/>
    <col min="8711" max="8712" width="0" style="32" hidden="1" customWidth="1"/>
    <col min="8713" max="8959" width="9.140625" style="32"/>
    <col min="8960" max="8960" width="0" style="32" hidden="1" customWidth="1"/>
    <col min="8961" max="8961" width="4.5703125" style="32" customWidth="1"/>
    <col min="8962" max="8962" width="9.7109375" style="32" customWidth="1"/>
    <col min="8963" max="8963" width="47.5703125" style="32" customWidth="1"/>
    <col min="8964" max="8964" width="10.140625" style="32" customWidth="1"/>
    <col min="8965" max="8965" width="11.140625" style="32" customWidth="1"/>
    <col min="8966" max="8966" width="10.28515625" style="32" customWidth="1"/>
    <col min="8967" max="8968" width="0" style="32" hidden="1" customWidth="1"/>
    <col min="8969" max="9215" width="9.140625" style="32"/>
    <col min="9216" max="9216" width="0" style="32" hidden="1" customWidth="1"/>
    <col min="9217" max="9217" width="4.5703125" style="32" customWidth="1"/>
    <col min="9218" max="9218" width="9.7109375" style="32" customWidth="1"/>
    <col min="9219" max="9219" width="47.5703125" style="32" customWidth="1"/>
    <col min="9220" max="9220" width="10.140625" style="32" customWidth="1"/>
    <col min="9221" max="9221" width="11.140625" style="32" customWidth="1"/>
    <col min="9222" max="9222" width="10.28515625" style="32" customWidth="1"/>
    <col min="9223" max="9224" width="0" style="32" hidden="1" customWidth="1"/>
    <col min="9225" max="9471" width="9.140625" style="32"/>
    <col min="9472" max="9472" width="0" style="32" hidden="1" customWidth="1"/>
    <col min="9473" max="9473" width="4.5703125" style="32" customWidth="1"/>
    <col min="9474" max="9474" width="9.7109375" style="32" customWidth="1"/>
    <col min="9475" max="9475" width="47.5703125" style="32" customWidth="1"/>
    <col min="9476" max="9476" width="10.140625" style="32" customWidth="1"/>
    <col min="9477" max="9477" width="11.140625" style="32" customWidth="1"/>
    <col min="9478" max="9478" width="10.28515625" style="32" customWidth="1"/>
    <col min="9479" max="9480" width="0" style="32" hidden="1" customWidth="1"/>
    <col min="9481" max="9727" width="9.140625" style="32"/>
    <col min="9728" max="9728" width="0" style="32" hidden="1" customWidth="1"/>
    <col min="9729" max="9729" width="4.5703125" style="32" customWidth="1"/>
    <col min="9730" max="9730" width="9.7109375" style="32" customWidth="1"/>
    <col min="9731" max="9731" width="47.5703125" style="32" customWidth="1"/>
    <col min="9732" max="9732" width="10.140625" style="32" customWidth="1"/>
    <col min="9733" max="9733" width="11.140625" style="32" customWidth="1"/>
    <col min="9734" max="9734" width="10.28515625" style="32" customWidth="1"/>
    <col min="9735" max="9736" width="0" style="32" hidden="1" customWidth="1"/>
    <col min="9737" max="9983" width="9.140625" style="32"/>
    <col min="9984" max="9984" width="0" style="32" hidden="1" customWidth="1"/>
    <col min="9985" max="9985" width="4.5703125" style="32" customWidth="1"/>
    <col min="9986" max="9986" width="9.7109375" style="32" customWidth="1"/>
    <col min="9987" max="9987" width="47.5703125" style="32" customWidth="1"/>
    <col min="9988" max="9988" width="10.140625" style="32" customWidth="1"/>
    <col min="9989" max="9989" width="11.140625" style="32" customWidth="1"/>
    <col min="9990" max="9990" width="10.28515625" style="32" customWidth="1"/>
    <col min="9991" max="9992" width="0" style="32" hidden="1" customWidth="1"/>
    <col min="9993" max="10239" width="9.140625" style="32"/>
    <col min="10240" max="10240" width="0" style="32" hidden="1" customWidth="1"/>
    <col min="10241" max="10241" width="4.5703125" style="32" customWidth="1"/>
    <col min="10242" max="10242" width="9.7109375" style="32" customWidth="1"/>
    <col min="10243" max="10243" width="47.5703125" style="32" customWidth="1"/>
    <col min="10244" max="10244" width="10.140625" style="32" customWidth="1"/>
    <col min="10245" max="10245" width="11.140625" style="32" customWidth="1"/>
    <col min="10246" max="10246" width="10.28515625" style="32" customWidth="1"/>
    <col min="10247" max="10248" width="0" style="32" hidden="1" customWidth="1"/>
    <col min="10249" max="10495" width="9.140625" style="32"/>
    <col min="10496" max="10496" width="0" style="32" hidden="1" customWidth="1"/>
    <col min="10497" max="10497" width="4.5703125" style="32" customWidth="1"/>
    <col min="10498" max="10498" width="9.7109375" style="32" customWidth="1"/>
    <col min="10499" max="10499" width="47.5703125" style="32" customWidth="1"/>
    <col min="10500" max="10500" width="10.140625" style="32" customWidth="1"/>
    <col min="10501" max="10501" width="11.140625" style="32" customWidth="1"/>
    <col min="10502" max="10502" width="10.28515625" style="32" customWidth="1"/>
    <col min="10503" max="10504" width="0" style="32" hidden="1" customWidth="1"/>
    <col min="10505" max="10751" width="9.140625" style="32"/>
    <col min="10752" max="10752" width="0" style="32" hidden="1" customWidth="1"/>
    <col min="10753" max="10753" width="4.5703125" style="32" customWidth="1"/>
    <col min="10754" max="10754" width="9.7109375" style="32" customWidth="1"/>
    <col min="10755" max="10755" width="47.5703125" style="32" customWidth="1"/>
    <col min="10756" max="10756" width="10.140625" style="32" customWidth="1"/>
    <col min="10757" max="10757" width="11.140625" style="32" customWidth="1"/>
    <col min="10758" max="10758" width="10.28515625" style="32" customWidth="1"/>
    <col min="10759" max="10760" width="0" style="32" hidden="1" customWidth="1"/>
    <col min="10761" max="11007" width="9.140625" style="32"/>
    <col min="11008" max="11008" width="0" style="32" hidden="1" customWidth="1"/>
    <col min="11009" max="11009" width="4.5703125" style="32" customWidth="1"/>
    <col min="11010" max="11010" width="9.7109375" style="32" customWidth="1"/>
    <col min="11011" max="11011" width="47.5703125" style="32" customWidth="1"/>
    <col min="11012" max="11012" width="10.140625" style="32" customWidth="1"/>
    <col min="11013" max="11013" width="11.140625" style="32" customWidth="1"/>
    <col min="11014" max="11014" width="10.28515625" style="32" customWidth="1"/>
    <col min="11015" max="11016" width="0" style="32" hidden="1" customWidth="1"/>
    <col min="11017" max="11263" width="9.140625" style="32"/>
    <col min="11264" max="11264" width="0" style="32" hidden="1" customWidth="1"/>
    <col min="11265" max="11265" width="4.5703125" style="32" customWidth="1"/>
    <col min="11266" max="11266" width="9.7109375" style="32" customWidth="1"/>
    <col min="11267" max="11267" width="47.5703125" style="32" customWidth="1"/>
    <col min="11268" max="11268" width="10.140625" style="32" customWidth="1"/>
    <col min="11269" max="11269" width="11.140625" style="32" customWidth="1"/>
    <col min="11270" max="11270" width="10.28515625" style="32" customWidth="1"/>
    <col min="11271" max="11272" width="0" style="32" hidden="1" customWidth="1"/>
    <col min="11273" max="11519" width="9.140625" style="32"/>
    <col min="11520" max="11520" width="0" style="32" hidden="1" customWidth="1"/>
    <col min="11521" max="11521" width="4.5703125" style="32" customWidth="1"/>
    <col min="11522" max="11522" width="9.7109375" style="32" customWidth="1"/>
    <col min="11523" max="11523" width="47.5703125" style="32" customWidth="1"/>
    <col min="11524" max="11524" width="10.140625" style="32" customWidth="1"/>
    <col min="11525" max="11525" width="11.140625" style="32" customWidth="1"/>
    <col min="11526" max="11526" width="10.28515625" style="32" customWidth="1"/>
    <col min="11527" max="11528" width="0" style="32" hidden="1" customWidth="1"/>
    <col min="11529" max="11775" width="9.140625" style="32"/>
    <col min="11776" max="11776" width="0" style="32" hidden="1" customWidth="1"/>
    <col min="11777" max="11777" width="4.5703125" style="32" customWidth="1"/>
    <col min="11778" max="11778" width="9.7109375" style="32" customWidth="1"/>
    <col min="11779" max="11779" width="47.5703125" style="32" customWidth="1"/>
    <col min="11780" max="11780" width="10.140625" style="32" customWidth="1"/>
    <col min="11781" max="11781" width="11.140625" style="32" customWidth="1"/>
    <col min="11782" max="11782" width="10.28515625" style="32" customWidth="1"/>
    <col min="11783" max="11784" width="0" style="32" hidden="1" customWidth="1"/>
    <col min="11785" max="12031" width="9.140625" style="32"/>
    <col min="12032" max="12032" width="0" style="32" hidden="1" customWidth="1"/>
    <col min="12033" max="12033" width="4.5703125" style="32" customWidth="1"/>
    <col min="12034" max="12034" width="9.7109375" style="32" customWidth="1"/>
    <col min="12035" max="12035" width="47.5703125" style="32" customWidth="1"/>
    <col min="12036" max="12036" width="10.140625" style="32" customWidth="1"/>
    <col min="12037" max="12037" width="11.140625" style="32" customWidth="1"/>
    <col min="12038" max="12038" width="10.28515625" style="32" customWidth="1"/>
    <col min="12039" max="12040" width="0" style="32" hidden="1" customWidth="1"/>
    <col min="12041" max="12287" width="9.140625" style="32"/>
    <col min="12288" max="12288" width="0" style="32" hidden="1" customWidth="1"/>
    <col min="12289" max="12289" width="4.5703125" style="32" customWidth="1"/>
    <col min="12290" max="12290" width="9.7109375" style="32" customWidth="1"/>
    <col min="12291" max="12291" width="47.5703125" style="32" customWidth="1"/>
    <col min="12292" max="12292" width="10.140625" style="32" customWidth="1"/>
    <col min="12293" max="12293" width="11.140625" style="32" customWidth="1"/>
    <col min="12294" max="12294" width="10.28515625" style="32" customWidth="1"/>
    <col min="12295" max="12296" width="0" style="32" hidden="1" customWidth="1"/>
    <col min="12297" max="12543" width="9.140625" style="32"/>
    <col min="12544" max="12544" width="0" style="32" hidden="1" customWidth="1"/>
    <col min="12545" max="12545" width="4.5703125" style="32" customWidth="1"/>
    <col min="12546" max="12546" width="9.7109375" style="32" customWidth="1"/>
    <col min="12547" max="12547" width="47.5703125" style="32" customWidth="1"/>
    <col min="12548" max="12548" width="10.140625" style="32" customWidth="1"/>
    <col min="12549" max="12549" width="11.140625" style="32" customWidth="1"/>
    <col min="12550" max="12550" width="10.28515625" style="32" customWidth="1"/>
    <col min="12551" max="12552" width="0" style="32" hidden="1" customWidth="1"/>
    <col min="12553" max="12799" width="9.140625" style="32"/>
    <col min="12800" max="12800" width="0" style="32" hidden="1" customWidth="1"/>
    <col min="12801" max="12801" width="4.5703125" style="32" customWidth="1"/>
    <col min="12802" max="12802" width="9.7109375" style="32" customWidth="1"/>
    <col min="12803" max="12803" width="47.5703125" style="32" customWidth="1"/>
    <col min="12804" max="12804" width="10.140625" style="32" customWidth="1"/>
    <col min="12805" max="12805" width="11.140625" style="32" customWidth="1"/>
    <col min="12806" max="12806" width="10.28515625" style="32" customWidth="1"/>
    <col min="12807" max="12808" width="0" style="32" hidden="1" customWidth="1"/>
    <col min="12809" max="13055" width="9.140625" style="32"/>
    <col min="13056" max="13056" width="0" style="32" hidden="1" customWidth="1"/>
    <col min="13057" max="13057" width="4.5703125" style="32" customWidth="1"/>
    <col min="13058" max="13058" width="9.7109375" style="32" customWidth="1"/>
    <col min="13059" max="13059" width="47.5703125" style="32" customWidth="1"/>
    <col min="13060" max="13060" width="10.140625" style="32" customWidth="1"/>
    <col min="13061" max="13061" width="11.140625" style="32" customWidth="1"/>
    <col min="13062" max="13062" width="10.28515625" style="32" customWidth="1"/>
    <col min="13063" max="13064" width="0" style="32" hidden="1" customWidth="1"/>
    <col min="13065" max="13311" width="9.140625" style="32"/>
    <col min="13312" max="13312" width="0" style="32" hidden="1" customWidth="1"/>
    <col min="13313" max="13313" width="4.5703125" style="32" customWidth="1"/>
    <col min="13314" max="13314" width="9.7109375" style="32" customWidth="1"/>
    <col min="13315" max="13315" width="47.5703125" style="32" customWidth="1"/>
    <col min="13316" max="13316" width="10.140625" style="32" customWidth="1"/>
    <col min="13317" max="13317" width="11.140625" style="32" customWidth="1"/>
    <col min="13318" max="13318" width="10.28515625" style="32" customWidth="1"/>
    <col min="13319" max="13320" width="0" style="32" hidden="1" customWidth="1"/>
    <col min="13321" max="13567" width="9.140625" style="32"/>
    <col min="13568" max="13568" width="0" style="32" hidden="1" customWidth="1"/>
    <col min="13569" max="13569" width="4.5703125" style="32" customWidth="1"/>
    <col min="13570" max="13570" width="9.7109375" style="32" customWidth="1"/>
    <col min="13571" max="13571" width="47.5703125" style="32" customWidth="1"/>
    <col min="13572" max="13572" width="10.140625" style="32" customWidth="1"/>
    <col min="13573" max="13573" width="11.140625" style="32" customWidth="1"/>
    <col min="13574" max="13574" width="10.28515625" style="32" customWidth="1"/>
    <col min="13575" max="13576" width="0" style="32" hidden="1" customWidth="1"/>
    <col min="13577" max="13823" width="9.140625" style="32"/>
    <col min="13824" max="13824" width="0" style="32" hidden="1" customWidth="1"/>
    <col min="13825" max="13825" width="4.5703125" style="32" customWidth="1"/>
    <col min="13826" max="13826" width="9.7109375" style="32" customWidth="1"/>
    <col min="13827" max="13827" width="47.5703125" style="32" customWidth="1"/>
    <col min="13828" max="13828" width="10.140625" style="32" customWidth="1"/>
    <col min="13829" max="13829" width="11.140625" style="32" customWidth="1"/>
    <col min="13830" max="13830" width="10.28515625" style="32" customWidth="1"/>
    <col min="13831" max="13832" width="0" style="32" hidden="1" customWidth="1"/>
    <col min="13833" max="14079" width="9.140625" style="32"/>
    <col min="14080" max="14080" width="0" style="32" hidden="1" customWidth="1"/>
    <col min="14081" max="14081" width="4.5703125" style="32" customWidth="1"/>
    <col min="14082" max="14082" width="9.7109375" style="32" customWidth="1"/>
    <col min="14083" max="14083" width="47.5703125" style="32" customWidth="1"/>
    <col min="14084" max="14084" width="10.140625" style="32" customWidth="1"/>
    <col min="14085" max="14085" width="11.140625" style="32" customWidth="1"/>
    <col min="14086" max="14086" width="10.28515625" style="32" customWidth="1"/>
    <col min="14087" max="14088" width="0" style="32" hidden="1" customWidth="1"/>
    <col min="14089" max="14335" width="9.140625" style="32"/>
    <col min="14336" max="14336" width="0" style="32" hidden="1" customWidth="1"/>
    <col min="14337" max="14337" width="4.5703125" style="32" customWidth="1"/>
    <col min="14338" max="14338" width="9.7109375" style="32" customWidth="1"/>
    <col min="14339" max="14339" width="47.5703125" style="32" customWidth="1"/>
    <col min="14340" max="14340" width="10.140625" style="32" customWidth="1"/>
    <col min="14341" max="14341" width="11.140625" style="32" customWidth="1"/>
    <col min="14342" max="14342" width="10.28515625" style="32" customWidth="1"/>
    <col min="14343" max="14344" width="0" style="32" hidden="1" customWidth="1"/>
    <col min="14345" max="14591" width="9.140625" style="32"/>
    <col min="14592" max="14592" width="0" style="32" hidden="1" customWidth="1"/>
    <col min="14593" max="14593" width="4.5703125" style="32" customWidth="1"/>
    <col min="14594" max="14594" width="9.7109375" style="32" customWidth="1"/>
    <col min="14595" max="14595" width="47.5703125" style="32" customWidth="1"/>
    <col min="14596" max="14596" width="10.140625" style="32" customWidth="1"/>
    <col min="14597" max="14597" width="11.140625" style="32" customWidth="1"/>
    <col min="14598" max="14598" width="10.28515625" style="32" customWidth="1"/>
    <col min="14599" max="14600" width="0" style="32" hidden="1" customWidth="1"/>
    <col min="14601" max="14847" width="9.140625" style="32"/>
    <col min="14848" max="14848" width="0" style="32" hidden="1" customWidth="1"/>
    <col min="14849" max="14849" width="4.5703125" style="32" customWidth="1"/>
    <col min="14850" max="14850" width="9.7109375" style="32" customWidth="1"/>
    <col min="14851" max="14851" width="47.5703125" style="32" customWidth="1"/>
    <col min="14852" max="14852" width="10.140625" style="32" customWidth="1"/>
    <col min="14853" max="14853" width="11.140625" style="32" customWidth="1"/>
    <col min="14854" max="14854" width="10.28515625" style="32" customWidth="1"/>
    <col min="14855" max="14856" width="0" style="32" hidden="1" customWidth="1"/>
    <col min="14857" max="15103" width="9.140625" style="32"/>
    <col min="15104" max="15104" width="0" style="32" hidden="1" customWidth="1"/>
    <col min="15105" max="15105" width="4.5703125" style="32" customWidth="1"/>
    <col min="15106" max="15106" width="9.7109375" style="32" customWidth="1"/>
    <col min="15107" max="15107" width="47.5703125" style="32" customWidth="1"/>
    <col min="15108" max="15108" width="10.140625" style="32" customWidth="1"/>
    <col min="15109" max="15109" width="11.140625" style="32" customWidth="1"/>
    <col min="15110" max="15110" width="10.28515625" style="32" customWidth="1"/>
    <col min="15111" max="15112" width="0" style="32" hidden="1" customWidth="1"/>
    <col min="15113" max="15359" width="9.140625" style="32"/>
    <col min="15360" max="15360" width="0" style="32" hidden="1" customWidth="1"/>
    <col min="15361" max="15361" width="4.5703125" style="32" customWidth="1"/>
    <col min="15362" max="15362" width="9.7109375" style="32" customWidth="1"/>
    <col min="15363" max="15363" width="47.5703125" style="32" customWidth="1"/>
    <col min="15364" max="15364" width="10.140625" style="32" customWidth="1"/>
    <col min="15365" max="15365" width="11.140625" style="32" customWidth="1"/>
    <col min="15366" max="15366" width="10.28515625" style="32" customWidth="1"/>
    <col min="15367" max="15368" width="0" style="32" hidden="1" customWidth="1"/>
    <col min="15369" max="15615" width="9.140625" style="32"/>
    <col min="15616" max="15616" width="0" style="32" hidden="1" customWidth="1"/>
    <col min="15617" max="15617" width="4.5703125" style="32" customWidth="1"/>
    <col min="15618" max="15618" width="9.7109375" style="32" customWidth="1"/>
    <col min="15619" max="15619" width="47.5703125" style="32" customWidth="1"/>
    <col min="15620" max="15620" width="10.140625" style="32" customWidth="1"/>
    <col min="15621" max="15621" width="11.140625" style="32" customWidth="1"/>
    <col min="15622" max="15622" width="10.28515625" style="32" customWidth="1"/>
    <col min="15623" max="15624" width="0" style="32" hidden="1" customWidth="1"/>
    <col min="15625" max="15871" width="9.140625" style="32"/>
    <col min="15872" max="15872" width="0" style="32" hidden="1" customWidth="1"/>
    <col min="15873" max="15873" width="4.5703125" style="32" customWidth="1"/>
    <col min="15874" max="15874" width="9.7109375" style="32" customWidth="1"/>
    <col min="15875" max="15875" width="47.5703125" style="32" customWidth="1"/>
    <col min="15876" max="15876" width="10.140625" style="32" customWidth="1"/>
    <col min="15877" max="15877" width="11.140625" style="32" customWidth="1"/>
    <col min="15878" max="15878" width="10.28515625" style="32" customWidth="1"/>
    <col min="15879" max="15880" width="0" style="32" hidden="1" customWidth="1"/>
    <col min="15881" max="16127" width="9.140625" style="32"/>
    <col min="16128" max="16128" width="0" style="32" hidden="1" customWidth="1"/>
    <col min="16129" max="16129" width="4.5703125" style="32" customWidth="1"/>
    <col min="16130" max="16130" width="9.7109375" style="32" customWidth="1"/>
    <col min="16131" max="16131" width="47.5703125" style="32" customWidth="1"/>
    <col min="16132" max="16132" width="10.140625" style="32" customWidth="1"/>
    <col min="16133" max="16133" width="11.140625" style="32" customWidth="1"/>
    <col min="16134" max="16134" width="10.28515625" style="32" customWidth="1"/>
    <col min="16135" max="16136" width="0" style="32" hidden="1" customWidth="1"/>
    <col min="16137" max="16384" width="9.140625" style="32"/>
  </cols>
  <sheetData>
    <row r="1" spans="1:10" ht="15.95" customHeight="1">
      <c r="A1" s="31"/>
      <c r="B1" s="31"/>
      <c r="C1" s="31"/>
      <c r="D1" s="31"/>
      <c r="E1" s="12"/>
      <c r="F1" s="379" t="s">
        <v>309</v>
      </c>
      <c r="G1" s="379"/>
      <c r="H1" s="12"/>
      <c r="I1" s="12"/>
    </row>
    <row r="2" spans="1:10" ht="33" customHeight="1">
      <c r="A2" s="31"/>
      <c r="B2" s="31"/>
      <c r="C2" s="33"/>
      <c r="D2" s="31"/>
      <c r="E2" s="12"/>
      <c r="F2" s="379" t="s">
        <v>569</v>
      </c>
      <c r="G2" s="379"/>
      <c r="H2" s="379"/>
      <c r="I2" s="379"/>
    </row>
    <row r="3" spans="1:10" ht="15" customHeight="1">
      <c r="A3" s="31"/>
      <c r="B3" s="31"/>
      <c r="C3" s="35"/>
      <c r="D3" s="31"/>
      <c r="E3" s="12"/>
      <c r="F3" s="12"/>
      <c r="G3" s="12"/>
      <c r="H3" s="12"/>
      <c r="I3" s="12"/>
    </row>
    <row r="4" spans="1:10" ht="12" customHeight="1">
      <c r="A4" s="31"/>
      <c r="B4" s="31"/>
      <c r="C4" s="35"/>
      <c r="D4" s="31"/>
      <c r="E4" s="34"/>
      <c r="F4" s="34"/>
      <c r="G4" s="34"/>
      <c r="H4" s="31"/>
    </row>
    <row r="5" spans="1:10" ht="12" customHeight="1">
      <c r="A5" s="31"/>
      <c r="B5" s="31"/>
      <c r="C5" s="35"/>
      <c r="D5" s="31"/>
      <c r="E5" s="34"/>
      <c r="F5" s="34"/>
      <c r="G5" s="34"/>
      <c r="H5" s="31"/>
    </row>
    <row r="6" spans="1:10" ht="12" customHeight="1">
      <c r="A6" s="31"/>
      <c r="B6" s="31"/>
      <c r="C6" s="35"/>
      <c r="D6" s="31"/>
      <c r="E6" s="34"/>
      <c r="F6" s="34"/>
      <c r="G6" s="34"/>
      <c r="H6" s="31"/>
    </row>
    <row r="7" spans="1:10" ht="12" customHeight="1">
      <c r="A7" s="31"/>
      <c r="B7" s="31"/>
      <c r="C7" s="35"/>
      <c r="D7" s="31"/>
      <c r="E7" s="34"/>
      <c r="F7" s="34"/>
      <c r="G7" s="34"/>
      <c r="H7" s="31"/>
    </row>
    <row r="8" spans="1:10" ht="20.100000000000001" customHeight="1">
      <c r="A8" s="31"/>
      <c r="B8" s="31"/>
      <c r="C8" s="31"/>
      <c r="D8" s="31"/>
      <c r="E8" s="376"/>
      <c r="F8" s="376"/>
      <c r="G8" s="376"/>
      <c r="H8" s="31"/>
    </row>
    <row r="9" spans="1:10" ht="38.25" customHeight="1">
      <c r="A9" s="31"/>
      <c r="B9" s="377" t="s">
        <v>524</v>
      </c>
      <c r="C9" s="377"/>
      <c r="D9" s="377"/>
      <c r="E9" s="377"/>
      <c r="F9" s="377"/>
      <c r="G9" s="377"/>
      <c r="H9" s="117"/>
      <c r="I9" s="84"/>
      <c r="J9" s="84"/>
    </row>
    <row r="10" spans="1:10" ht="18" customHeight="1">
      <c r="A10" s="31"/>
      <c r="B10" s="377"/>
      <c r="C10" s="377"/>
      <c r="D10" s="377"/>
      <c r="E10" s="377"/>
      <c r="F10" s="377"/>
      <c r="G10" s="377"/>
      <c r="H10" s="117"/>
      <c r="I10" s="84"/>
      <c r="J10" s="84"/>
    </row>
    <row r="11" spans="1:10" ht="22.5" customHeight="1">
      <c r="A11" s="31"/>
      <c r="B11" s="118"/>
      <c r="C11" s="118" t="s">
        <v>288</v>
      </c>
      <c r="D11" s="118"/>
      <c r="E11" s="118"/>
      <c r="F11" s="118"/>
      <c r="G11" s="118"/>
      <c r="H11" s="117"/>
      <c r="I11" s="84"/>
      <c r="J11" s="84"/>
    </row>
    <row r="12" spans="1:10" ht="30.75" customHeight="1">
      <c r="A12" s="31"/>
      <c r="B12" s="119"/>
      <c r="C12" s="120" t="s">
        <v>289</v>
      </c>
      <c r="D12" s="119"/>
      <c r="E12" s="119"/>
      <c r="F12" s="119"/>
      <c r="G12" s="119" t="s">
        <v>85</v>
      </c>
      <c r="H12" s="117"/>
      <c r="I12" s="84"/>
      <c r="J12" s="84"/>
    </row>
    <row r="13" spans="1:10" s="121" customFormat="1" ht="12.75" customHeight="1">
      <c r="B13" s="378" t="s">
        <v>223</v>
      </c>
      <c r="C13" s="378" t="s">
        <v>328</v>
      </c>
      <c r="D13" s="378"/>
      <c r="E13" s="378" t="s">
        <v>81</v>
      </c>
      <c r="F13" s="378" t="s">
        <v>329</v>
      </c>
      <c r="G13" s="378" t="s">
        <v>290</v>
      </c>
      <c r="H13" s="378"/>
    </row>
    <row r="14" spans="1:10" s="121" customFormat="1" ht="38.25">
      <c r="B14" s="378"/>
      <c r="C14" s="378"/>
      <c r="D14" s="378"/>
      <c r="E14" s="378"/>
      <c r="F14" s="378"/>
      <c r="G14" s="305" t="s">
        <v>330</v>
      </c>
      <c r="H14" s="305" t="s">
        <v>331</v>
      </c>
    </row>
    <row r="15" spans="1:10" s="121" customFormat="1">
      <c r="B15" s="306" t="s">
        <v>7</v>
      </c>
      <c r="C15" s="385" t="s">
        <v>14</v>
      </c>
      <c r="D15" s="385"/>
      <c r="E15" s="306" t="s">
        <v>144</v>
      </c>
      <c r="F15" s="306" t="s">
        <v>164</v>
      </c>
      <c r="G15" s="306" t="s">
        <v>291</v>
      </c>
      <c r="H15" s="306" t="s">
        <v>332</v>
      </c>
    </row>
    <row r="16" spans="1:10" s="121" customFormat="1" ht="19.5" customHeight="1">
      <c r="B16" s="382" t="s">
        <v>333</v>
      </c>
      <c r="C16" s="383"/>
      <c r="D16" s="383"/>
      <c r="E16" s="383"/>
      <c r="F16" s="383"/>
      <c r="G16" s="383"/>
      <c r="H16" s="384"/>
    </row>
    <row r="17" spans="2:8" s="121" customFormat="1" ht="15.75">
      <c r="B17" s="307" t="s">
        <v>292</v>
      </c>
      <c r="C17" s="372" t="s">
        <v>293</v>
      </c>
      <c r="D17" s="373"/>
      <c r="E17" s="309">
        <f t="shared" ref="E17:E18" si="0">F17+G17</f>
        <v>10347501.199999999</v>
      </c>
      <c r="F17" s="309">
        <f>F18</f>
        <v>-13689871.800000001</v>
      </c>
      <c r="G17" s="309">
        <f>G18</f>
        <v>24037373</v>
      </c>
      <c r="H17" s="309">
        <f>H18</f>
        <v>24037373</v>
      </c>
    </row>
    <row r="18" spans="2:8" s="121" customFormat="1" ht="15.75" customHeight="1">
      <c r="B18" s="307" t="s">
        <v>294</v>
      </c>
      <c r="C18" s="372" t="s">
        <v>295</v>
      </c>
      <c r="D18" s="373"/>
      <c r="E18" s="309">
        <f t="shared" si="0"/>
        <v>10347501.199999999</v>
      </c>
      <c r="F18" s="309">
        <f>F19-F20+F21</f>
        <v>-13689871.800000001</v>
      </c>
      <c r="G18" s="309">
        <f>G19-G20+G21</f>
        <v>24037373</v>
      </c>
      <c r="H18" s="309">
        <f>H19-H20+H21</f>
        <v>24037373</v>
      </c>
    </row>
    <row r="19" spans="2:8" s="121" customFormat="1" ht="15.75">
      <c r="B19" s="308" t="s">
        <v>296</v>
      </c>
      <c r="C19" s="374" t="s">
        <v>297</v>
      </c>
      <c r="D19" s="375"/>
      <c r="E19" s="310">
        <f>F19+G19</f>
        <v>10377501.199999999</v>
      </c>
      <c r="F19" s="310">
        <v>10293501.199999999</v>
      </c>
      <c r="G19" s="310">
        <v>84000</v>
      </c>
      <c r="H19" s="310">
        <v>84000</v>
      </c>
    </row>
    <row r="20" spans="2:8" s="121" customFormat="1" ht="15.75">
      <c r="B20" s="308" t="s">
        <v>298</v>
      </c>
      <c r="C20" s="374" t="s">
        <v>299</v>
      </c>
      <c r="D20" s="375"/>
      <c r="E20" s="310">
        <f>F20+G20</f>
        <v>30000</v>
      </c>
      <c r="F20" s="310">
        <v>30000</v>
      </c>
      <c r="G20" s="310">
        <v>0</v>
      </c>
      <c r="H20" s="310">
        <v>0</v>
      </c>
    </row>
    <row r="21" spans="2:8" s="121" customFormat="1" ht="27.75" customHeight="1">
      <c r="B21" s="308" t="s">
        <v>300</v>
      </c>
      <c r="C21" s="374" t="s">
        <v>301</v>
      </c>
      <c r="D21" s="375"/>
      <c r="E21" s="310">
        <v>0</v>
      </c>
      <c r="F21" s="310">
        <v>-23953373</v>
      </c>
      <c r="G21" s="310">
        <v>23953373</v>
      </c>
      <c r="H21" s="310">
        <f>G21</f>
        <v>23953373</v>
      </c>
    </row>
    <row r="22" spans="2:8" s="121" customFormat="1" ht="15.75">
      <c r="B22" s="329" t="s">
        <v>334</v>
      </c>
      <c r="C22" s="380" t="s">
        <v>335</v>
      </c>
      <c r="D22" s="381"/>
      <c r="E22" s="309">
        <f>E17</f>
        <v>10347501.199999999</v>
      </c>
      <c r="F22" s="309">
        <f t="shared" ref="F22:H22" si="1">F17</f>
        <v>-13689871.800000001</v>
      </c>
      <c r="G22" s="309">
        <f t="shared" si="1"/>
        <v>24037373</v>
      </c>
      <c r="H22" s="309">
        <f t="shared" si="1"/>
        <v>24037373</v>
      </c>
    </row>
    <row r="23" spans="2:8" s="121" customFormat="1" ht="19.5" customHeight="1">
      <c r="B23" s="382" t="s">
        <v>336</v>
      </c>
      <c r="C23" s="383"/>
      <c r="D23" s="383"/>
      <c r="E23" s="383"/>
      <c r="F23" s="383"/>
      <c r="G23" s="383"/>
      <c r="H23" s="384"/>
    </row>
    <row r="24" spans="2:8" s="121" customFormat="1" ht="21" customHeight="1">
      <c r="B24" s="307" t="s">
        <v>302</v>
      </c>
      <c r="C24" s="372" t="s">
        <v>303</v>
      </c>
      <c r="D24" s="373"/>
      <c r="E24" s="309">
        <f t="shared" ref="E24:E25" si="2">F24+G24</f>
        <v>10347501.199999999</v>
      </c>
      <c r="F24" s="309">
        <f>F25</f>
        <v>-13689871.800000001</v>
      </c>
      <c r="G24" s="309">
        <f>G25</f>
        <v>24037373</v>
      </c>
      <c r="H24" s="309">
        <f>H25</f>
        <v>24037373</v>
      </c>
    </row>
    <row r="25" spans="2:8" s="121" customFormat="1" ht="21" customHeight="1">
      <c r="B25" s="307" t="s">
        <v>304</v>
      </c>
      <c r="C25" s="372" t="s">
        <v>305</v>
      </c>
      <c r="D25" s="373"/>
      <c r="E25" s="309">
        <f t="shared" si="2"/>
        <v>10347501.199999999</v>
      </c>
      <c r="F25" s="309">
        <f>F26-F27+F28</f>
        <v>-13689871.800000001</v>
      </c>
      <c r="G25" s="309">
        <f>G26-G27+G28</f>
        <v>24037373</v>
      </c>
      <c r="H25" s="309">
        <f>H26-H27+H28</f>
        <v>24037373</v>
      </c>
    </row>
    <row r="26" spans="2:8" s="121" customFormat="1" ht="15.75">
      <c r="B26" s="308" t="s">
        <v>306</v>
      </c>
      <c r="C26" s="374" t="s">
        <v>297</v>
      </c>
      <c r="D26" s="375"/>
      <c r="E26" s="310">
        <f>F26+G26</f>
        <v>10377501.199999999</v>
      </c>
      <c r="F26" s="310">
        <v>10293501.199999999</v>
      </c>
      <c r="G26" s="310">
        <v>84000</v>
      </c>
      <c r="H26" s="310">
        <v>84000</v>
      </c>
    </row>
    <row r="27" spans="2:8" s="121" customFormat="1" ht="15.75">
      <c r="B27" s="308" t="s">
        <v>307</v>
      </c>
      <c r="C27" s="374" t="s">
        <v>299</v>
      </c>
      <c r="D27" s="375"/>
      <c r="E27" s="310">
        <f>F27+G27</f>
        <v>30000</v>
      </c>
      <c r="F27" s="310">
        <v>30000</v>
      </c>
      <c r="G27" s="310">
        <v>0</v>
      </c>
      <c r="H27" s="310">
        <v>0</v>
      </c>
    </row>
    <row r="28" spans="2:8" s="121" customFormat="1" ht="29.25" customHeight="1">
      <c r="B28" s="308" t="s">
        <v>308</v>
      </c>
      <c r="C28" s="374" t="s">
        <v>301</v>
      </c>
      <c r="D28" s="375"/>
      <c r="E28" s="310">
        <v>0</v>
      </c>
      <c r="F28" s="310">
        <v>-23953373</v>
      </c>
      <c r="G28" s="310">
        <v>23953373</v>
      </c>
      <c r="H28" s="310">
        <f>G28</f>
        <v>23953373</v>
      </c>
    </row>
    <row r="29" spans="2:8" s="121" customFormat="1" ht="15.75">
      <c r="B29" s="329" t="s">
        <v>334</v>
      </c>
      <c r="C29" s="380" t="s">
        <v>335</v>
      </c>
      <c r="D29" s="381"/>
      <c r="E29" s="309">
        <f>E24</f>
        <v>10347501.199999999</v>
      </c>
      <c r="F29" s="309">
        <f t="shared" ref="F29:H29" si="3">F24</f>
        <v>-13689871.800000001</v>
      </c>
      <c r="G29" s="309">
        <f t="shared" si="3"/>
        <v>24037373</v>
      </c>
      <c r="H29" s="309">
        <f t="shared" si="3"/>
        <v>24037373</v>
      </c>
    </row>
    <row r="30" spans="2:8" s="121" customFormat="1"/>
    <row r="31" spans="2:8">
      <c r="B31" s="121"/>
      <c r="C31" s="121"/>
      <c r="D31" s="121"/>
      <c r="E31" s="121"/>
      <c r="F31" s="121"/>
      <c r="G31" s="121"/>
      <c r="H31" s="121"/>
    </row>
  </sheetData>
  <mergeCells count="25">
    <mergeCell ref="F2:I2"/>
    <mergeCell ref="F1:G1"/>
    <mergeCell ref="F13:F14"/>
    <mergeCell ref="G13:H13"/>
    <mergeCell ref="C29:D29"/>
    <mergeCell ref="C20:D20"/>
    <mergeCell ref="C21:D21"/>
    <mergeCell ref="C22:D22"/>
    <mergeCell ref="B23:H23"/>
    <mergeCell ref="C24:D24"/>
    <mergeCell ref="C25:D25"/>
    <mergeCell ref="C26:D26"/>
    <mergeCell ref="C27:D27"/>
    <mergeCell ref="C28:D28"/>
    <mergeCell ref="C15:D15"/>
    <mergeCell ref="B16:H16"/>
    <mergeCell ref="C17:D17"/>
    <mergeCell ref="C18:D18"/>
    <mergeCell ref="C19:D19"/>
    <mergeCell ref="E8:G8"/>
    <mergeCell ref="B9:G9"/>
    <mergeCell ref="B10:G10"/>
    <mergeCell ref="B13:B14"/>
    <mergeCell ref="C13:D14"/>
    <mergeCell ref="E13:E14"/>
  </mergeCells>
  <pageMargins left="0.7" right="0.7" top="0.75" bottom="0.75" header="0.3" footer="0.3"/>
  <pageSetup paperSize="9" scale="82" pageOrder="overThenDown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"/>
  <sheetViews>
    <sheetView view="pageBreakPreview" topLeftCell="B1" zoomScale="70" zoomScaleNormal="100" zoomScaleSheetLayoutView="70" workbookViewId="0">
      <selection activeCell="B3" sqref="B3:I3"/>
    </sheetView>
  </sheetViews>
  <sheetFormatPr defaultRowHeight="12.75"/>
  <cols>
    <col min="1" max="1" width="8.85546875" style="1" hidden="1" customWidth="1"/>
    <col min="2" max="2" width="12.5703125" style="1" customWidth="1"/>
    <col min="3" max="3" width="76" style="1" customWidth="1"/>
    <col min="4" max="4" width="20.42578125" style="1" customWidth="1"/>
    <col min="5" max="5" width="27.85546875" style="1" customWidth="1"/>
    <col min="6" max="8" width="0.140625" style="1" hidden="1" customWidth="1"/>
    <col min="9" max="9" width="24.140625" style="1" customWidth="1"/>
    <col min="10" max="11" width="8.85546875" style="1" hidden="1" customWidth="1"/>
    <col min="12" max="250" width="9.140625" style="1"/>
    <col min="251" max="251" width="0" style="1" hidden="1" customWidth="1"/>
    <col min="252" max="252" width="12.5703125" style="1" customWidth="1"/>
    <col min="253" max="253" width="60.85546875" style="1" customWidth="1"/>
    <col min="254" max="254" width="0.28515625" style="1" customWidth="1"/>
    <col min="255" max="255" width="0.140625" style="1" customWidth="1"/>
    <col min="256" max="256" width="18.140625" style="1" customWidth="1"/>
    <col min="257" max="257" width="0.140625" style="1" customWidth="1"/>
    <col min="258" max="260" width="0" style="1" hidden="1" customWidth="1"/>
    <col min="261" max="261" width="19.140625" style="1" customWidth="1"/>
    <col min="262" max="262" width="0.140625" style="1" customWidth="1"/>
    <col min="263" max="264" width="0" style="1" hidden="1" customWidth="1"/>
    <col min="265" max="265" width="17.28515625" style="1" customWidth="1"/>
    <col min="266" max="267" width="0" style="1" hidden="1" customWidth="1"/>
    <col min="268" max="506" width="9.140625" style="1"/>
    <col min="507" max="507" width="0" style="1" hidden="1" customWidth="1"/>
    <col min="508" max="508" width="12.5703125" style="1" customWidth="1"/>
    <col min="509" max="509" width="60.85546875" style="1" customWidth="1"/>
    <col min="510" max="510" width="0.28515625" style="1" customWidth="1"/>
    <col min="511" max="511" width="0.140625" style="1" customWidth="1"/>
    <col min="512" max="512" width="18.140625" style="1" customWidth="1"/>
    <col min="513" max="513" width="0.140625" style="1" customWidth="1"/>
    <col min="514" max="516" width="0" style="1" hidden="1" customWidth="1"/>
    <col min="517" max="517" width="19.140625" style="1" customWidth="1"/>
    <col min="518" max="518" width="0.140625" style="1" customWidth="1"/>
    <col min="519" max="520" width="0" style="1" hidden="1" customWidth="1"/>
    <col min="521" max="521" width="17.28515625" style="1" customWidth="1"/>
    <col min="522" max="523" width="0" style="1" hidden="1" customWidth="1"/>
    <col min="524" max="762" width="9.140625" style="1"/>
    <col min="763" max="763" width="0" style="1" hidden="1" customWidth="1"/>
    <col min="764" max="764" width="12.5703125" style="1" customWidth="1"/>
    <col min="765" max="765" width="60.85546875" style="1" customWidth="1"/>
    <col min="766" max="766" width="0.28515625" style="1" customWidth="1"/>
    <col min="767" max="767" width="0.140625" style="1" customWidth="1"/>
    <col min="768" max="768" width="18.140625" style="1" customWidth="1"/>
    <col min="769" max="769" width="0.140625" style="1" customWidth="1"/>
    <col min="770" max="772" width="0" style="1" hidden="1" customWidth="1"/>
    <col min="773" max="773" width="19.140625" style="1" customWidth="1"/>
    <col min="774" max="774" width="0.140625" style="1" customWidth="1"/>
    <col min="775" max="776" width="0" style="1" hidden="1" customWidth="1"/>
    <col min="777" max="777" width="17.28515625" style="1" customWidth="1"/>
    <col min="778" max="779" width="0" style="1" hidden="1" customWidth="1"/>
    <col min="780" max="1018" width="9.140625" style="1"/>
    <col min="1019" max="1019" width="0" style="1" hidden="1" customWidth="1"/>
    <col min="1020" max="1020" width="12.5703125" style="1" customWidth="1"/>
    <col min="1021" max="1021" width="60.85546875" style="1" customWidth="1"/>
    <col min="1022" max="1022" width="0.28515625" style="1" customWidth="1"/>
    <col min="1023" max="1023" width="0.140625" style="1" customWidth="1"/>
    <col min="1024" max="1024" width="18.140625" style="1" customWidth="1"/>
    <col min="1025" max="1025" width="0.140625" style="1" customWidth="1"/>
    <col min="1026" max="1028" width="0" style="1" hidden="1" customWidth="1"/>
    <col min="1029" max="1029" width="19.140625" style="1" customWidth="1"/>
    <col min="1030" max="1030" width="0.140625" style="1" customWidth="1"/>
    <col min="1031" max="1032" width="0" style="1" hidden="1" customWidth="1"/>
    <col min="1033" max="1033" width="17.28515625" style="1" customWidth="1"/>
    <col min="1034" max="1035" width="0" style="1" hidden="1" customWidth="1"/>
    <col min="1036" max="1274" width="9.140625" style="1"/>
    <col min="1275" max="1275" width="0" style="1" hidden="1" customWidth="1"/>
    <col min="1276" max="1276" width="12.5703125" style="1" customWidth="1"/>
    <col min="1277" max="1277" width="60.85546875" style="1" customWidth="1"/>
    <col min="1278" max="1278" width="0.28515625" style="1" customWidth="1"/>
    <col min="1279" max="1279" width="0.140625" style="1" customWidth="1"/>
    <col min="1280" max="1280" width="18.140625" style="1" customWidth="1"/>
    <col min="1281" max="1281" width="0.140625" style="1" customWidth="1"/>
    <col min="1282" max="1284" width="0" style="1" hidden="1" customWidth="1"/>
    <col min="1285" max="1285" width="19.140625" style="1" customWidth="1"/>
    <col min="1286" max="1286" width="0.140625" style="1" customWidth="1"/>
    <col min="1287" max="1288" width="0" style="1" hidden="1" customWidth="1"/>
    <col min="1289" max="1289" width="17.28515625" style="1" customWidth="1"/>
    <col min="1290" max="1291" width="0" style="1" hidden="1" customWidth="1"/>
    <col min="1292" max="1530" width="9.140625" style="1"/>
    <col min="1531" max="1531" width="0" style="1" hidden="1" customWidth="1"/>
    <col min="1532" max="1532" width="12.5703125" style="1" customWidth="1"/>
    <col min="1533" max="1533" width="60.85546875" style="1" customWidth="1"/>
    <col min="1534" max="1534" width="0.28515625" style="1" customWidth="1"/>
    <col min="1535" max="1535" width="0.140625" style="1" customWidth="1"/>
    <col min="1536" max="1536" width="18.140625" style="1" customWidth="1"/>
    <col min="1537" max="1537" width="0.140625" style="1" customWidth="1"/>
    <col min="1538" max="1540" width="0" style="1" hidden="1" customWidth="1"/>
    <col min="1541" max="1541" width="19.140625" style="1" customWidth="1"/>
    <col min="1542" max="1542" width="0.140625" style="1" customWidth="1"/>
    <col min="1543" max="1544" width="0" style="1" hidden="1" customWidth="1"/>
    <col min="1545" max="1545" width="17.28515625" style="1" customWidth="1"/>
    <col min="1546" max="1547" width="0" style="1" hidden="1" customWidth="1"/>
    <col min="1548" max="1786" width="9.140625" style="1"/>
    <col min="1787" max="1787" width="0" style="1" hidden="1" customWidth="1"/>
    <col min="1788" max="1788" width="12.5703125" style="1" customWidth="1"/>
    <col min="1789" max="1789" width="60.85546875" style="1" customWidth="1"/>
    <col min="1790" max="1790" width="0.28515625" style="1" customWidth="1"/>
    <col min="1791" max="1791" width="0.140625" style="1" customWidth="1"/>
    <col min="1792" max="1792" width="18.140625" style="1" customWidth="1"/>
    <col min="1793" max="1793" width="0.140625" style="1" customWidth="1"/>
    <col min="1794" max="1796" width="0" style="1" hidden="1" customWidth="1"/>
    <col min="1797" max="1797" width="19.140625" style="1" customWidth="1"/>
    <col min="1798" max="1798" width="0.140625" style="1" customWidth="1"/>
    <col min="1799" max="1800" width="0" style="1" hidden="1" customWidth="1"/>
    <col min="1801" max="1801" width="17.28515625" style="1" customWidth="1"/>
    <col min="1802" max="1803" width="0" style="1" hidden="1" customWidth="1"/>
    <col min="1804" max="2042" width="9.140625" style="1"/>
    <col min="2043" max="2043" width="0" style="1" hidden="1" customWidth="1"/>
    <col min="2044" max="2044" width="12.5703125" style="1" customWidth="1"/>
    <col min="2045" max="2045" width="60.85546875" style="1" customWidth="1"/>
    <col min="2046" max="2046" width="0.28515625" style="1" customWidth="1"/>
    <col min="2047" max="2047" width="0.140625" style="1" customWidth="1"/>
    <col min="2048" max="2048" width="18.140625" style="1" customWidth="1"/>
    <col min="2049" max="2049" width="0.140625" style="1" customWidth="1"/>
    <col min="2050" max="2052" width="0" style="1" hidden="1" customWidth="1"/>
    <col min="2053" max="2053" width="19.140625" style="1" customWidth="1"/>
    <col min="2054" max="2054" width="0.140625" style="1" customWidth="1"/>
    <col min="2055" max="2056" width="0" style="1" hidden="1" customWidth="1"/>
    <col min="2057" max="2057" width="17.28515625" style="1" customWidth="1"/>
    <col min="2058" max="2059" width="0" style="1" hidden="1" customWidth="1"/>
    <col min="2060" max="2298" width="9.140625" style="1"/>
    <col min="2299" max="2299" width="0" style="1" hidden="1" customWidth="1"/>
    <col min="2300" max="2300" width="12.5703125" style="1" customWidth="1"/>
    <col min="2301" max="2301" width="60.85546875" style="1" customWidth="1"/>
    <col min="2302" max="2302" width="0.28515625" style="1" customWidth="1"/>
    <col min="2303" max="2303" width="0.140625" style="1" customWidth="1"/>
    <col min="2304" max="2304" width="18.140625" style="1" customWidth="1"/>
    <col min="2305" max="2305" width="0.140625" style="1" customWidth="1"/>
    <col min="2306" max="2308" width="0" style="1" hidden="1" customWidth="1"/>
    <col min="2309" max="2309" width="19.140625" style="1" customWidth="1"/>
    <col min="2310" max="2310" width="0.140625" style="1" customWidth="1"/>
    <col min="2311" max="2312" width="0" style="1" hidden="1" customWidth="1"/>
    <col min="2313" max="2313" width="17.28515625" style="1" customWidth="1"/>
    <col min="2314" max="2315" width="0" style="1" hidden="1" customWidth="1"/>
    <col min="2316" max="2554" width="9.140625" style="1"/>
    <col min="2555" max="2555" width="0" style="1" hidden="1" customWidth="1"/>
    <col min="2556" max="2556" width="12.5703125" style="1" customWidth="1"/>
    <col min="2557" max="2557" width="60.85546875" style="1" customWidth="1"/>
    <col min="2558" max="2558" width="0.28515625" style="1" customWidth="1"/>
    <col min="2559" max="2559" width="0.140625" style="1" customWidth="1"/>
    <col min="2560" max="2560" width="18.140625" style="1" customWidth="1"/>
    <col min="2561" max="2561" width="0.140625" style="1" customWidth="1"/>
    <col min="2562" max="2564" width="0" style="1" hidden="1" customWidth="1"/>
    <col min="2565" max="2565" width="19.140625" style="1" customWidth="1"/>
    <col min="2566" max="2566" width="0.140625" style="1" customWidth="1"/>
    <col min="2567" max="2568" width="0" style="1" hidden="1" customWidth="1"/>
    <col min="2569" max="2569" width="17.28515625" style="1" customWidth="1"/>
    <col min="2570" max="2571" width="0" style="1" hidden="1" customWidth="1"/>
    <col min="2572" max="2810" width="9.140625" style="1"/>
    <col min="2811" max="2811" width="0" style="1" hidden="1" customWidth="1"/>
    <col min="2812" max="2812" width="12.5703125" style="1" customWidth="1"/>
    <col min="2813" max="2813" width="60.85546875" style="1" customWidth="1"/>
    <col min="2814" max="2814" width="0.28515625" style="1" customWidth="1"/>
    <col min="2815" max="2815" width="0.140625" style="1" customWidth="1"/>
    <col min="2816" max="2816" width="18.140625" style="1" customWidth="1"/>
    <col min="2817" max="2817" width="0.140625" style="1" customWidth="1"/>
    <col min="2818" max="2820" width="0" style="1" hidden="1" customWidth="1"/>
    <col min="2821" max="2821" width="19.140625" style="1" customWidth="1"/>
    <col min="2822" max="2822" width="0.140625" style="1" customWidth="1"/>
    <col min="2823" max="2824" width="0" style="1" hidden="1" customWidth="1"/>
    <col min="2825" max="2825" width="17.28515625" style="1" customWidth="1"/>
    <col min="2826" max="2827" width="0" style="1" hidden="1" customWidth="1"/>
    <col min="2828" max="3066" width="9.140625" style="1"/>
    <col min="3067" max="3067" width="0" style="1" hidden="1" customWidth="1"/>
    <col min="3068" max="3068" width="12.5703125" style="1" customWidth="1"/>
    <col min="3069" max="3069" width="60.85546875" style="1" customWidth="1"/>
    <col min="3070" max="3070" width="0.28515625" style="1" customWidth="1"/>
    <col min="3071" max="3071" width="0.140625" style="1" customWidth="1"/>
    <col min="3072" max="3072" width="18.140625" style="1" customWidth="1"/>
    <col min="3073" max="3073" width="0.140625" style="1" customWidth="1"/>
    <col min="3074" max="3076" width="0" style="1" hidden="1" customWidth="1"/>
    <col min="3077" max="3077" width="19.140625" style="1" customWidth="1"/>
    <col min="3078" max="3078" width="0.140625" style="1" customWidth="1"/>
    <col min="3079" max="3080" width="0" style="1" hidden="1" customWidth="1"/>
    <col min="3081" max="3081" width="17.28515625" style="1" customWidth="1"/>
    <col min="3082" max="3083" width="0" style="1" hidden="1" customWidth="1"/>
    <col min="3084" max="3322" width="9.140625" style="1"/>
    <col min="3323" max="3323" width="0" style="1" hidden="1" customWidth="1"/>
    <col min="3324" max="3324" width="12.5703125" style="1" customWidth="1"/>
    <col min="3325" max="3325" width="60.85546875" style="1" customWidth="1"/>
    <col min="3326" max="3326" width="0.28515625" style="1" customWidth="1"/>
    <col min="3327" max="3327" width="0.140625" style="1" customWidth="1"/>
    <col min="3328" max="3328" width="18.140625" style="1" customWidth="1"/>
    <col min="3329" max="3329" width="0.140625" style="1" customWidth="1"/>
    <col min="3330" max="3332" width="0" style="1" hidden="1" customWidth="1"/>
    <col min="3333" max="3333" width="19.140625" style="1" customWidth="1"/>
    <col min="3334" max="3334" width="0.140625" style="1" customWidth="1"/>
    <col min="3335" max="3336" width="0" style="1" hidden="1" customWidth="1"/>
    <col min="3337" max="3337" width="17.28515625" style="1" customWidth="1"/>
    <col min="3338" max="3339" width="0" style="1" hidden="1" customWidth="1"/>
    <col min="3340" max="3578" width="9.140625" style="1"/>
    <col min="3579" max="3579" width="0" style="1" hidden="1" customWidth="1"/>
    <col min="3580" max="3580" width="12.5703125" style="1" customWidth="1"/>
    <col min="3581" max="3581" width="60.85546875" style="1" customWidth="1"/>
    <col min="3582" max="3582" width="0.28515625" style="1" customWidth="1"/>
    <col min="3583" max="3583" width="0.140625" style="1" customWidth="1"/>
    <col min="3584" max="3584" width="18.140625" style="1" customWidth="1"/>
    <col min="3585" max="3585" width="0.140625" style="1" customWidth="1"/>
    <col min="3586" max="3588" width="0" style="1" hidden="1" customWidth="1"/>
    <col min="3589" max="3589" width="19.140625" style="1" customWidth="1"/>
    <col min="3590" max="3590" width="0.140625" style="1" customWidth="1"/>
    <col min="3591" max="3592" width="0" style="1" hidden="1" customWidth="1"/>
    <col min="3593" max="3593" width="17.28515625" style="1" customWidth="1"/>
    <col min="3594" max="3595" width="0" style="1" hidden="1" customWidth="1"/>
    <col min="3596" max="3834" width="9.140625" style="1"/>
    <col min="3835" max="3835" width="0" style="1" hidden="1" customWidth="1"/>
    <col min="3836" max="3836" width="12.5703125" style="1" customWidth="1"/>
    <col min="3837" max="3837" width="60.85546875" style="1" customWidth="1"/>
    <col min="3838" max="3838" width="0.28515625" style="1" customWidth="1"/>
    <col min="3839" max="3839" width="0.140625" style="1" customWidth="1"/>
    <col min="3840" max="3840" width="18.140625" style="1" customWidth="1"/>
    <col min="3841" max="3841" width="0.140625" style="1" customWidth="1"/>
    <col min="3842" max="3844" width="0" style="1" hidden="1" customWidth="1"/>
    <col min="3845" max="3845" width="19.140625" style="1" customWidth="1"/>
    <col min="3846" max="3846" width="0.140625" style="1" customWidth="1"/>
    <col min="3847" max="3848" width="0" style="1" hidden="1" customWidth="1"/>
    <col min="3849" max="3849" width="17.28515625" style="1" customWidth="1"/>
    <col min="3850" max="3851" width="0" style="1" hidden="1" customWidth="1"/>
    <col min="3852" max="4090" width="9.140625" style="1"/>
    <col min="4091" max="4091" width="0" style="1" hidden="1" customWidth="1"/>
    <col min="4092" max="4092" width="12.5703125" style="1" customWidth="1"/>
    <col min="4093" max="4093" width="60.85546875" style="1" customWidth="1"/>
    <col min="4094" max="4094" width="0.28515625" style="1" customWidth="1"/>
    <col min="4095" max="4095" width="0.140625" style="1" customWidth="1"/>
    <col min="4096" max="4096" width="18.140625" style="1" customWidth="1"/>
    <col min="4097" max="4097" width="0.140625" style="1" customWidth="1"/>
    <col min="4098" max="4100" width="0" style="1" hidden="1" customWidth="1"/>
    <col min="4101" max="4101" width="19.140625" style="1" customWidth="1"/>
    <col min="4102" max="4102" width="0.140625" style="1" customWidth="1"/>
    <col min="4103" max="4104" width="0" style="1" hidden="1" customWidth="1"/>
    <col min="4105" max="4105" width="17.28515625" style="1" customWidth="1"/>
    <col min="4106" max="4107" width="0" style="1" hidden="1" customWidth="1"/>
    <col min="4108" max="4346" width="9.140625" style="1"/>
    <col min="4347" max="4347" width="0" style="1" hidden="1" customWidth="1"/>
    <col min="4348" max="4348" width="12.5703125" style="1" customWidth="1"/>
    <col min="4349" max="4349" width="60.85546875" style="1" customWidth="1"/>
    <col min="4350" max="4350" width="0.28515625" style="1" customWidth="1"/>
    <col min="4351" max="4351" width="0.140625" style="1" customWidth="1"/>
    <col min="4352" max="4352" width="18.140625" style="1" customWidth="1"/>
    <col min="4353" max="4353" width="0.140625" style="1" customWidth="1"/>
    <col min="4354" max="4356" width="0" style="1" hidden="1" customWidth="1"/>
    <col min="4357" max="4357" width="19.140625" style="1" customWidth="1"/>
    <col min="4358" max="4358" width="0.140625" style="1" customWidth="1"/>
    <col min="4359" max="4360" width="0" style="1" hidden="1" customWidth="1"/>
    <col min="4361" max="4361" width="17.28515625" style="1" customWidth="1"/>
    <col min="4362" max="4363" width="0" style="1" hidden="1" customWidth="1"/>
    <col min="4364" max="4602" width="9.140625" style="1"/>
    <col min="4603" max="4603" width="0" style="1" hidden="1" customWidth="1"/>
    <col min="4604" max="4604" width="12.5703125" style="1" customWidth="1"/>
    <col min="4605" max="4605" width="60.85546875" style="1" customWidth="1"/>
    <col min="4606" max="4606" width="0.28515625" style="1" customWidth="1"/>
    <col min="4607" max="4607" width="0.140625" style="1" customWidth="1"/>
    <col min="4608" max="4608" width="18.140625" style="1" customWidth="1"/>
    <col min="4609" max="4609" width="0.140625" style="1" customWidth="1"/>
    <col min="4610" max="4612" width="0" style="1" hidden="1" customWidth="1"/>
    <col min="4613" max="4613" width="19.140625" style="1" customWidth="1"/>
    <col min="4614" max="4614" width="0.140625" style="1" customWidth="1"/>
    <col min="4615" max="4616" width="0" style="1" hidden="1" customWidth="1"/>
    <col min="4617" max="4617" width="17.28515625" style="1" customWidth="1"/>
    <col min="4618" max="4619" width="0" style="1" hidden="1" customWidth="1"/>
    <col min="4620" max="4858" width="9.140625" style="1"/>
    <col min="4859" max="4859" width="0" style="1" hidden="1" customWidth="1"/>
    <col min="4860" max="4860" width="12.5703125" style="1" customWidth="1"/>
    <col min="4861" max="4861" width="60.85546875" style="1" customWidth="1"/>
    <col min="4862" max="4862" width="0.28515625" style="1" customWidth="1"/>
    <col min="4863" max="4863" width="0.140625" style="1" customWidth="1"/>
    <col min="4864" max="4864" width="18.140625" style="1" customWidth="1"/>
    <col min="4865" max="4865" width="0.140625" style="1" customWidth="1"/>
    <col min="4866" max="4868" width="0" style="1" hidden="1" customWidth="1"/>
    <col min="4869" max="4869" width="19.140625" style="1" customWidth="1"/>
    <col min="4870" max="4870" width="0.140625" style="1" customWidth="1"/>
    <col min="4871" max="4872" width="0" style="1" hidden="1" customWidth="1"/>
    <col min="4873" max="4873" width="17.28515625" style="1" customWidth="1"/>
    <col min="4874" max="4875" width="0" style="1" hidden="1" customWidth="1"/>
    <col min="4876" max="5114" width="9.140625" style="1"/>
    <col min="5115" max="5115" width="0" style="1" hidden="1" customWidth="1"/>
    <col min="5116" max="5116" width="12.5703125" style="1" customWidth="1"/>
    <col min="5117" max="5117" width="60.85546875" style="1" customWidth="1"/>
    <col min="5118" max="5118" width="0.28515625" style="1" customWidth="1"/>
    <col min="5119" max="5119" width="0.140625" style="1" customWidth="1"/>
    <col min="5120" max="5120" width="18.140625" style="1" customWidth="1"/>
    <col min="5121" max="5121" width="0.140625" style="1" customWidth="1"/>
    <col min="5122" max="5124" width="0" style="1" hidden="1" customWidth="1"/>
    <col min="5125" max="5125" width="19.140625" style="1" customWidth="1"/>
    <col min="5126" max="5126" width="0.140625" style="1" customWidth="1"/>
    <col min="5127" max="5128" width="0" style="1" hidden="1" customWidth="1"/>
    <col min="5129" max="5129" width="17.28515625" style="1" customWidth="1"/>
    <col min="5130" max="5131" width="0" style="1" hidden="1" customWidth="1"/>
    <col min="5132" max="5370" width="9.140625" style="1"/>
    <col min="5371" max="5371" width="0" style="1" hidden="1" customWidth="1"/>
    <col min="5372" max="5372" width="12.5703125" style="1" customWidth="1"/>
    <col min="5373" max="5373" width="60.85546875" style="1" customWidth="1"/>
    <col min="5374" max="5374" width="0.28515625" style="1" customWidth="1"/>
    <col min="5375" max="5375" width="0.140625" style="1" customWidth="1"/>
    <col min="5376" max="5376" width="18.140625" style="1" customWidth="1"/>
    <col min="5377" max="5377" width="0.140625" style="1" customWidth="1"/>
    <col min="5378" max="5380" width="0" style="1" hidden="1" customWidth="1"/>
    <col min="5381" max="5381" width="19.140625" style="1" customWidth="1"/>
    <col min="5382" max="5382" width="0.140625" style="1" customWidth="1"/>
    <col min="5383" max="5384" width="0" style="1" hidden="1" customWidth="1"/>
    <col min="5385" max="5385" width="17.28515625" style="1" customWidth="1"/>
    <col min="5386" max="5387" width="0" style="1" hidden="1" customWidth="1"/>
    <col min="5388" max="5626" width="9.140625" style="1"/>
    <col min="5627" max="5627" width="0" style="1" hidden="1" customWidth="1"/>
    <col min="5628" max="5628" width="12.5703125" style="1" customWidth="1"/>
    <col min="5629" max="5629" width="60.85546875" style="1" customWidth="1"/>
    <col min="5630" max="5630" width="0.28515625" style="1" customWidth="1"/>
    <col min="5631" max="5631" width="0.140625" style="1" customWidth="1"/>
    <col min="5632" max="5632" width="18.140625" style="1" customWidth="1"/>
    <col min="5633" max="5633" width="0.140625" style="1" customWidth="1"/>
    <col min="5634" max="5636" width="0" style="1" hidden="1" customWidth="1"/>
    <col min="5637" max="5637" width="19.140625" style="1" customWidth="1"/>
    <col min="5638" max="5638" width="0.140625" style="1" customWidth="1"/>
    <col min="5639" max="5640" width="0" style="1" hidden="1" customWidth="1"/>
    <col min="5641" max="5641" width="17.28515625" style="1" customWidth="1"/>
    <col min="5642" max="5643" width="0" style="1" hidden="1" customWidth="1"/>
    <col min="5644" max="5882" width="9.140625" style="1"/>
    <col min="5883" max="5883" width="0" style="1" hidden="1" customWidth="1"/>
    <col min="5884" max="5884" width="12.5703125" style="1" customWidth="1"/>
    <col min="5885" max="5885" width="60.85546875" style="1" customWidth="1"/>
    <col min="5886" max="5886" width="0.28515625" style="1" customWidth="1"/>
    <col min="5887" max="5887" width="0.140625" style="1" customWidth="1"/>
    <col min="5888" max="5888" width="18.140625" style="1" customWidth="1"/>
    <col min="5889" max="5889" width="0.140625" style="1" customWidth="1"/>
    <col min="5890" max="5892" width="0" style="1" hidden="1" customWidth="1"/>
    <col min="5893" max="5893" width="19.140625" style="1" customWidth="1"/>
    <col min="5894" max="5894" width="0.140625" style="1" customWidth="1"/>
    <col min="5895" max="5896" width="0" style="1" hidden="1" customWidth="1"/>
    <col min="5897" max="5897" width="17.28515625" style="1" customWidth="1"/>
    <col min="5898" max="5899" width="0" style="1" hidden="1" customWidth="1"/>
    <col min="5900" max="6138" width="9.140625" style="1"/>
    <col min="6139" max="6139" width="0" style="1" hidden="1" customWidth="1"/>
    <col min="6140" max="6140" width="12.5703125" style="1" customWidth="1"/>
    <col min="6141" max="6141" width="60.85546875" style="1" customWidth="1"/>
    <col min="6142" max="6142" width="0.28515625" style="1" customWidth="1"/>
    <col min="6143" max="6143" width="0.140625" style="1" customWidth="1"/>
    <col min="6144" max="6144" width="18.140625" style="1" customWidth="1"/>
    <col min="6145" max="6145" width="0.140625" style="1" customWidth="1"/>
    <col min="6146" max="6148" width="0" style="1" hidden="1" customWidth="1"/>
    <col min="6149" max="6149" width="19.140625" style="1" customWidth="1"/>
    <col min="6150" max="6150" width="0.140625" style="1" customWidth="1"/>
    <col min="6151" max="6152" width="0" style="1" hidden="1" customWidth="1"/>
    <col min="6153" max="6153" width="17.28515625" style="1" customWidth="1"/>
    <col min="6154" max="6155" width="0" style="1" hidden="1" customWidth="1"/>
    <col min="6156" max="6394" width="9.140625" style="1"/>
    <col min="6395" max="6395" width="0" style="1" hidden="1" customWidth="1"/>
    <col min="6396" max="6396" width="12.5703125" style="1" customWidth="1"/>
    <col min="6397" max="6397" width="60.85546875" style="1" customWidth="1"/>
    <col min="6398" max="6398" width="0.28515625" style="1" customWidth="1"/>
    <col min="6399" max="6399" width="0.140625" style="1" customWidth="1"/>
    <col min="6400" max="6400" width="18.140625" style="1" customWidth="1"/>
    <col min="6401" max="6401" width="0.140625" style="1" customWidth="1"/>
    <col min="6402" max="6404" width="0" style="1" hidden="1" customWidth="1"/>
    <col min="6405" max="6405" width="19.140625" style="1" customWidth="1"/>
    <col min="6406" max="6406" width="0.140625" style="1" customWidth="1"/>
    <col min="6407" max="6408" width="0" style="1" hidden="1" customWidth="1"/>
    <col min="6409" max="6409" width="17.28515625" style="1" customWidth="1"/>
    <col min="6410" max="6411" width="0" style="1" hidden="1" customWidth="1"/>
    <col min="6412" max="6650" width="9.140625" style="1"/>
    <col min="6651" max="6651" width="0" style="1" hidden="1" customWidth="1"/>
    <col min="6652" max="6652" width="12.5703125" style="1" customWidth="1"/>
    <col min="6653" max="6653" width="60.85546875" style="1" customWidth="1"/>
    <col min="6654" max="6654" width="0.28515625" style="1" customWidth="1"/>
    <col min="6655" max="6655" width="0.140625" style="1" customWidth="1"/>
    <col min="6656" max="6656" width="18.140625" style="1" customWidth="1"/>
    <col min="6657" max="6657" width="0.140625" style="1" customWidth="1"/>
    <col min="6658" max="6660" width="0" style="1" hidden="1" customWidth="1"/>
    <col min="6661" max="6661" width="19.140625" style="1" customWidth="1"/>
    <col min="6662" max="6662" width="0.140625" style="1" customWidth="1"/>
    <col min="6663" max="6664" width="0" style="1" hidden="1" customWidth="1"/>
    <col min="6665" max="6665" width="17.28515625" style="1" customWidth="1"/>
    <col min="6666" max="6667" width="0" style="1" hidden="1" customWidth="1"/>
    <col min="6668" max="6906" width="9.140625" style="1"/>
    <col min="6907" max="6907" width="0" style="1" hidden="1" customWidth="1"/>
    <col min="6908" max="6908" width="12.5703125" style="1" customWidth="1"/>
    <col min="6909" max="6909" width="60.85546875" style="1" customWidth="1"/>
    <col min="6910" max="6910" width="0.28515625" style="1" customWidth="1"/>
    <col min="6911" max="6911" width="0.140625" style="1" customWidth="1"/>
    <col min="6912" max="6912" width="18.140625" style="1" customWidth="1"/>
    <col min="6913" max="6913" width="0.140625" style="1" customWidth="1"/>
    <col min="6914" max="6916" width="0" style="1" hidden="1" customWidth="1"/>
    <col min="6917" max="6917" width="19.140625" style="1" customWidth="1"/>
    <col min="6918" max="6918" width="0.140625" style="1" customWidth="1"/>
    <col min="6919" max="6920" width="0" style="1" hidden="1" customWidth="1"/>
    <col min="6921" max="6921" width="17.28515625" style="1" customWidth="1"/>
    <col min="6922" max="6923" width="0" style="1" hidden="1" customWidth="1"/>
    <col min="6924" max="7162" width="9.140625" style="1"/>
    <col min="7163" max="7163" width="0" style="1" hidden="1" customWidth="1"/>
    <col min="7164" max="7164" width="12.5703125" style="1" customWidth="1"/>
    <col min="7165" max="7165" width="60.85546875" style="1" customWidth="1"/>
    <col min="7166" max="7166" width="0.28515625" style="1" customWidth="1"/>
    <col min="7167" max="7167" width="0.140625" style="1" customWidth="1"/>
    <col min="7168" max="7168" width="18.140625" style="1" customWidth="1"/>
    <col min="7169" max="7169" width="0.140625" style="1" customWidth="1"/>
    <col min="7170" max="7172" width="0" style="1" hidden="1" customWidth="1"/>
    <col min="7173" max="7173" width="19.140625" style="1" customWidth="1"/>
    <col min="7174" max="7174" width="0.140625" style="1" customWidth="1"/>
    <col min="7175" max="7176" width="0" style="1" hidden="1" customWidth="1"/>
    <col min="7177" max="7177" width="17.28515625" style="1" customWidth="1"/>
    <col min="7178" max="7179" width="0" style="1" hidden="1" customWidth="1"/>
    <col min="7180" max="7418" width="9.140625" style="1"/>
    <col min="7419" max="7419" width="0" style="1" hidden="1" customWidth="1"/>
    <col min="7420" max="7420" width="12.5703125" style="1" customWidth="1"/>
    <col min="7421" max="7421" width="60.85546875" style="1" customWidth="1"/>
    <col min="7422" max="7422" width="0.28515625" style="1" customWidth="1"/>
    <col min="7423" max="7423" width="0.140625" style="1" customWidth="1"/>
    <col min="7424" max="7424" width="18.140625" style="1" customWidth="1"/>
    <col min="7425" max="7425" width="0.140625" style="1" customWidth="1"/>
    <col min="7426" max="7428" width="0" style="1" hidden="1" customWidth="1"/>
    <col min="7429" max="7429" width="19.140625" style="1" customWidth="1"/>
    <col min="7430" max="7430" width="0.140625" style="1" customWidth="1"/>
    <col min="7431" max="7432" width="0" style="1" hidden="1" customWidth="1"/>
    <col min="7433" max="7433" width="17.28515625" style="1" customWidth="1"/>
    <col min="7434" max="7435" width="0" style="1" hidden="1" customWidth="1"/>
    <col min="7436" max="7674" width="9.140625" style="1"/>
    <col min="7675" max="7675" width="0" style="1" hidden="1" customWidth="1"/>
    <col min="7676" max="7676" width="12.5703125" style="1" customWidth="1"/>
    <col min="7677" max="7677" width="60.85546875" style="1" customWidth="1"/>
    <col min="7678" max="7678" width="0.28515625" style="1" customWidth="1"/>
    <col min="7679" max="7679" width="0.140625" style="1" customWidth="1"/>
    <col min="7680" max="7680" width="18.140625" style="1" customWidth="1"/>
    <col min="7681" max="7681" width="0.140625" style="1" customWidth="1"/>
    <col min="7682" max="7684" width="0" style="1" hidden="1" customWidth="1"/>
    <col min="7685" max="7685" width="19.140625" style="1" customWidth="1"/>
    <col min="7686" max="7686" width="0.140625" style="1" customWidth="1"/>
    <col min="7687" max="7688" width="0" style="1" hidden="1" customWidth="1"/>
    <col min="7689" max="7689" width="17.28515625" style="1" customWidth="1"/>
    <col min="7690" max="7691" width="0" style="1" hidden="1" customWidth="1"/>
    <col min="7692" max="7930" width="9.140625" style="1"/>
    <col min="7931" max="7931" width="0" style="1" hidden="1" customWidth="1"/>
    <col min="7932" max="7932" width="12.5703125" style="1" customWidth="1"/>
    <col min="7933" max="7933" width="60.85546875" style="1" customWidth="1"/>
    <col min="7934" max="7934" width="0.28515625" style="1" customWidth="1"/>
    <col min="7935" max="7935" width="0.140625" style="1" customWidth="1"/>
    <col min="7936" max="7936" width="18.140625" style="1" customWidth="1"/>
    <col min="7937" max="7937" width="0.140625" style="1" customWidth="1"/>
    <col min="7938" max="7940" width="0" style="1" hidden="1" customWidth="1"/>
    <col min="7941" max="7941" width="19.140625" style="1" customWidth="1"/>
    <col min="7942" max="7942" width="0.140625" style="1" customWidth="1"/>
    <col min="7943" max="7944" width="0" style="1" hidden="1" customWidth="1"/>
    <col min="7945" max="7945" width="17.28515625" style="1" customWidth="1"/>
    <col min="7946" max="7947" width="0" style="1" hidden="1" customWidth="1"/>
    <col min="7948" max="8186" width="9.140625" style="1"/>
    <col min="8187" max="8187" width="0" style="1" hidden="1" customWidth="1"/>
    <col min="8188" max="8188" width="12.5703125" style="1" customWidth="1"/>
    <col min="8189" max="8189" width="60.85546875" style="1" customWidth="1"/>
    <col min="8190" max="8190" width="0.28515625" style="1" customWidth="1"/>
    <col min="8191" max="8191" width="0.140625" style="1" customWidth="1"/>
    <col min="8192" max="8192" width="18.140625" style="1" customWidth="1"/>
    <col min="8193" max="8193" width="0.140625" style="1" customWidth="1"/>
    <col min="8194" max="8196" width="0" style="1" hidden="1" customWidth="1"/>
    <col min="8197" max="8197" width="19.140625" style="1" customWidth="1"/>
    <col min="8198" max="8198" width="0.140625" style="1" customWidth="1"/>
    <col min="8199" max="8200" width="0" style="1" hidden="1" customWidth="1"/>
    <col min="8201" max="8201" width="17.28515625" style="1" customWidth="1"/>
    <col min="8202" max="8203" width="0" style="1" hidden="1" customWidth="1"/>
    <col min="8204" max="8442" width="9.140625" style="1"/>
    <col min="8443" max="8443" width="0" style="1" hidden="1" customWidth="1"/>
    <col min="8444" max="8444" width="12.5703125" style="1" customWidth="1"/>
    <col min="8445" max="8445" width="60.85546875" style="1" customWidth="1"/>
    <col min="8446" max="8446" width="0.28515625" style="1" customWidth="1"/>
    <col min="8447" max="8447" width="0.140625" style="1" customWidth="1"/>
    <col min="8448" max="8448" width="18.140625" style="1" customWidth="1"/>
    <col min="8449" max="8449" width="0.140625" style="1" customWidth="1"/>
    <col min="8450" max="8452" width="0" style="1" hidden="1" customWidth="1"/>
    <col min="8453" max="8453" width="19.140625" style="1" customWidth="1"/>
    <col min="8454" max="8454" width="0.140625" style="1" customWidth="1"/>
    <col min="8455" max="8456" width="0" style="1" hidden="1" customWidth="1"/>
    <col min="8457" max="8457" width="17.28515625" style="1" customWidth="1"/>
    <col min="8458" max="8459" width="0" style="1" hidden="1" customWidth="1"/>
    <col min="8460" max="8698" width="9.140625" style="1"/>
    <col min="8699" max="8699" width="0" style="1" hidden="1" customWidth="1"/>
    <col min="8700" max="8700" width="12.5703125" style="1" customWidth="1"/>
    <col min="8701" max="8701" width="60.85546875" style="1" customWidth="1"/>
    <col min="8702" max="8702" width="0.28515625" style="1" customWidth="1"/>
    <col min="8703" max="8703" width="0.140625" style="1" customWidth="1"/>
    <col min="8704" max="8704" width="18.140625" style="1" customWidth="1"/>
    <col min="8705" max="8705" width="0.140625" style="1" customWidth="1"/>
    <col min="8706" max="8708" width="0" style="1" hidden="1" customWidth="1"/>
    <col min="8709" max="8709" width="19.140625" style="1" customWidth="1"/>
    <col min="8710" max="8710" width="0.140625" style="1" customWidth="1"/>
    <col min="8711" max="8712" width="0" style="1" hidden="1" customWidth="1"/>
    <col min="8713" max="8713" width="17.28515625" style="1" customWidth="1"/>
    <col min="8714" max="8715" width="0" style="1" hidden="1" customWidth="1"/>
    <col min="8716" max="8954" width="9.140625" style="1"/>
    <col min="8955" max="8955" width="0" style="1" hidden="1" customWidth="1"/>
    <col min="8956" max="8956" width="12.5703125" style="1" customWidth="1"/>
    <col min="8957" max="8957" width="60.85546875" style="1" customWidth="1"/>
    <col min="8958" max="8958" width="0.28515625" style="1" customWidth="1"/>
    <col min="8959" max="8959" width="0.140625" style="1" customWidth="1"/>
    <col min="8960" max="8960" width="18.140625" style="1" customWidth="1"/>
    <col min="8961" max="8961" width="0.140625" style="1" customWidth="1"/>
    <col min="8962" max="8964" width="0" style="1" hidden="1" customWidth="1"/>
    <col min="8965" max="8965" width="19.140625" style="1" customWidth="1"/>
    <col min="8966" max="8966" width="0.140625" style="1" customWidth="1"/>
    <col min="8967" max="8968" width="0" style="1" hidden="1" customWidth="1"/>
    <col min="8969" max="8969" width="17.28515625" style="1" customWidth="1"/>
    <col min="8970" max="8971" width="0" style="1" hidden="1" customWidth="1"/>
    <col min="8972" max="9210" width="9.140625" style="1"/>
    <col min="9211" max="9211" width="0" style="1" hidden="1" customWidth="1"/>
    <col min="9212" max="9212" width="12.5703125" style="1" customWidth="1"/>
    <col min="9213" max="9213" width="60.85546875" style="1" customWidth="1"/>
    <col min="9214" max="9214" width="0.28515625" style="1" customWidth="1"/>
    <col min="9215" max="9215" width="0.140625" style="1" customWidth="1"/>
    <col min="9216" max="9216" width="18.140625" style="1" customWidth="1"/>
    <col min="9217" max="9217" width="0.140625" style="1" customWidth="1"/>
    <col min="9218" max="9220" width="0" style="1" hidden="1" customWidth="1"/>
    <col min="9221" max="9221" width="19.140625" style="1" customWidth="1"/>
    <col min="9222" max="9222" width="0.140625" style="1" customWidth="1"/>
    <col min="9223" max="9224" width="0" style="1" hidden="1" customWidth="1"/>
    <col min="9225" max="9225" width="17.28515625" style="1" customWidth="1"/>
    <col min="9226" max="9227" width="0" style="1" hidden="1" customWidth="1"/>
    <col min="9228" max="9466" width="9.140625" style="1"/>
    <col min="9467" max="9467" width="0" style="1" hidden="1" customWidth="1"/>
    <col min="9468" max="9468" width="12.5703125" style="1" customWidth="1"/>
    <col min="9469" max="9469" width="60.85546875" style="1" customWidth="1"/>
    <col min="9470" max="9470" width="0.28515625" style="1" customWidth="1"/>
    <col min="9471" max="9471" width="0.140625" style="1" customWidth="1"/>
    <col min="9472" max="9472" width="18.140625" style="1" customWidth="1"/>
    <col min="9473" max="9473" width="0.140625" style="1" customWidth="1"/>
    <col min="9474" max="9476" width="0" style="1" hidden="1" customWidth="1"/>
    <col min="9477" max="9477" width="19.140625" style="1" customWidth="1"/>
    <col min="9478" max="9478" width="0.140625" style="1" customWidth="1"/>
    <col min="9479" max="9480" width="0" style="1" hidden="1" customWidth="1"/>
    <col min="9481" max="9481" width="17.28515625" style="1" customWidth="1"/>
    <col min="9482" max="9483" width="0" style="1" hidden="1" customWidth="1"/>
    <col min="9484" max="9722" width="9.140625" style="1"/>
    <col min="9723" max="9723" width="0" style="1" hidden="1" customWidth="1"/>
    <col min="9724" max="9724" width="12.5703125" style="1" customWidth="1"/>
    <col min="9725" max="9725" width="60.85546875" style="1" customWidth="1"/>
    <col min="9726" max="9726" width="0.28515625" style="1" customWidth="1"/>
    <col min="9727" max="9727" width="0.140625" style="1" customWidth="1"/>
    <col min="9728" max="9728" width="18.140625" style="1" customWidth="1"/>
    <col min="9729" max="9729" width="0.140625" style="1" customWidth="1"/>
    <col min="9730" max="9732" width="0" style="1" hidden="1" customWidth="1"/>
    <col min="9733" max="9733" width="19.140625" style="1" customWidth="1"/>
    <col min="9734" max="9734" width="0.140625" style="1" customWidth="1"/>
    <col min="9735" max="9736" width="0" style="1" hidden="1" customWidth="1"/>
    <col min="9737" max="9737" width="17.28515625" style="1" customWidth="1"/>
    <col min="9738" max="9739" width="0" style="1" hidden="1" customWidth="1"/>
    <col min="9740" max="9978" width="9.140625" style="1"/>
    <col min="9979" max="9979" width="0" style="1" hidden="1" customWidth="1"/>
    <col min="9980" max="9980" width="12.5703125" style="1" customWidth="1"/>
    <col min="9981" max="9981" width="60.85546875" style="1" customWidth="1"/>
    <col min="9982" max="9982" width="0.28515625" style="1" customWidth="1"/>
    <col min="9983" max="9983" width="0.140625" style="1" customWidth="1"/>
    <col min="9984" max="9984" width="18.140625" style="1" customWidth="1"/>
    <col min="9985" max="9985" width="0.140625" style="1" customWidth="1"/>
    <col min="9986" max="9988" width="0" style="1" hidden="1" customWidth="1"/>
    <col min="9989" max="9989" width="19.140625" style="1" customWidth="1"/>
    <col min="9990" max="9990" width="0.140625" style="1" customWidth="1"/>
    <col min="9991" max="9992" width="0" style="1" hidden="1" customWidth="1"/>
    <col min="9993" max="9993" width="17.28515625" style="1" customWidth="1"/>
    <col min="9994" max="9995" width="0" style="1" hidden="1" customWidth="1"/>
    <col min="9996" max="10234" width="9.140625" style="1"/>
    <col min="10235" max="10235" width="0" style="1" hidden="1" customWidth="1"/>
    <col min="10236" max="10236" width="12.5703125" style="1" customWidth="1"/>
    <col min="10237" max="10237" width="60.85546875" style="1" customWidth="1"/>
    <col min="10238" max="10238" width="0.28515625" style="1" customWidth="1"/>
    <col min="10239" max="10239" width="0.140625" style="1" customWidth="1"/>
    <col min="10240" max="10240" width="18.140625" style="1" customWidth="1"/>
    <col min="10241" max="10241" width="0.140625" style="1" customWidth="1"/>
    <col min="10242" max="10244" width="0" style="1" hidden="1" customWidth="1"/>
    <col min="10245" max="10245" width="19.140625" style="1" customWidth="1"/>
    <col min="10246" max="10246" width="0.140625" style="1" customWidth="1"/>
    <col min="10247" max="10248" width="0" style="1" hidden="1" customWidth="1"/>
    <col min="10249" max="10249" width="17.28515625" style="1" customWidth="1"/>
    <col min="10250" max="10251" width="0" style="1" hidden="1" customWidth="1"/>
    <col min="10252" max="10490" width="9.140625" style="1"/>
    <col min="10491" max="10491" width="0" style="1" hidden="1" customWidth="1"/>
    <col min="10492" max="10492" width="12.5703125" style="1" customWidth="1"/>
    <col min="10493" max="10493" width="60.85546875" style="1" customWidth="1"/>
    <col min="10494" max="10494" width="0.28515625" style="1" customWidth="1"/>
    <col min="10495" max="10495" width="0.140625" style="1" customWidth="1"/>
    <col min="10496" max="10496" width="18.140625" style="1" customWidth="1"/>
    <col min="10497" max="10497" width="0.140625" style="1" customWidth="1"/>
    <col min="10498" max="10500" width="0" style="1" hidden="1" customWidth="1"/>
    <col min="10501" max="10501" width="19.140625" style="1" customWidth="1"/>
    <col min="10502" max="10502" width="0.140625" style="1" customWidth="1"/>
    <col min="10503" max="10504" width="0" style="1" hidden="1" customWidth="1"/>
    <col min="10505" max="10505" width="17.28515625" style="1" customWidth="1"/>
    <col min="10506" max="10507" width="0" style="1" hidden="1" customWidth="1"/>
    <col min="10508" max="10746" width="9.140625" style="1"/>
    <col min="10747" max="10747" width="0" style="1" hidden="1" customWidth="1"/>
    <col min="10748" max="10748" width="12.5703125" style="1" customWidth="1"/>
    <col min="10749" max="10749" width="60.85546875" style="1" customWidth="1"/>
    <col min="10750" max="10750" width="0.28515625" style="1" customWidth="1"/>
    <col min="10751" max="10751" width="0.140625" style="1" customWidth="1"/>
    <col min="10752" max="10752" width="18.140625" style="1" customWidth="1"/>
    <col min="10753" max="10753" width="0.140625" style="1" customWidth="1"/>
    <col min="10754" max="10756" width="0" style="1" hidden="1" customWidth="1"/>
    <col min="10757" max="10757" width="19.140625" style="1" customWidth="1"/>
    <col min="10758" max="10758" width="0.140625" style="1" customWidth="1"/>
    <col min="10759" max="10760" width="0" style="1" hidden="1" customWidth="1"/>
    <col min="10761" max="10761" width="17.28515625" style="1" customWidth="1"/>
    <col min="10762" max="10763" width="0" style="1" hidden="1" customWidth="1"/>
    <col min="10764" max="11002" width="9.140625" style="1"/>
    <col min="11003" max="11003" width="0" style="1" hidden="1" customWidth="1"/>
    <col min="11004" max="11004" width="12.5703125" style="1" customWidth="1"/>
    <col min="11005" max="11005" width="60.85546875" style="1" customWidth="1"/>
    <col min="11006" max="11006" width="0.28515625" style="1" customWidth="1"/>
    <col min="11007" max="11007" width="0.140625" style="1" customWidth="1"/>
    <col min="11008" max="11008" width="18.140625" style="1" customWidth="1"/>
    <col min="11009" max="11009" width="0.140625" style="1" customWidth="1"/>
    <col min="11010" max="11012" width="0" style="1" hidden="1" customWidth="1"/>
    <col min="11013" max="11013" width="19.140625" style="1" customWidth="1"/>
    <col min="11014" max="11014" width="0.140625" style="1" customWidth="1"/>
    <col min="11015" max="11016" width="0" style="1" hidden="1" customWidth="1"/>
    <col min="11017" max="11017" width="17.28515625" style="1" customWidth="1"/>
    <col min="11018" max="11019" width="0" style="1" hidden="1" customWidth="1"/>
    <col min="11020" max="11258" width="9.140625" style="1"/>
    <col min="11259" max="11259" width="0" style="1" hidden="1" customWidth="1"/>
    <col min="11260" max="11260" width="12.5703125" style="1" customWidth="1"/>
    <col min="11261" max="11261" width="60.85546875" style="1" customWidth="1"/>
    <col min="11262" max="11262" width="0.28515625" style="1" customWidth="1"/>
    <col min="11263" max="11263" width="0.140625" style="1" customWidth="1"/>
    <col min="11264" max="11264" width="18.140625" style="1" customWidth="1"/>
    <col min="11265" max="11265" width="0.140625" style="1" customWidth="1"/>
    <col min="11266" max="11268" width="0" style="1" hidden="1" customWidth="1"/>
    <col min="11269" max="11269" width="19.140625" style="1" customWidth="1"/>
    <col min="11270" max="11270" width="0.140625" style="1" customWidth="1"/>
    <col min="11271" max="11272" width="0" style="1" hidden="1" customWidth="1"/>
    <col min="11273" max="11273" width="17.28515625" style="1" customWidth="1"/>
    <col min="11274" max="11275" width="0" style="1" hidden="1" customWidth="1"/>
    <col min="11276" max="11514" width="9.140625" style="1"/>
    <col min="11515" max="11515" width="0" style="1" hidden="1" customWidth="1"/>
    <col min="11516" max="11516" width="12.5703125" style="1" customWidth="1"/>
    <col min="11517" max="11517" width="60.85546875" style="1" customWidth="1"/>
    <col min="11518" max="11518" width="0.28515625" style="1" customWidth="1"/>
    <col min="11519" max="11519" width="0.140625" style="1" customWidth="1"/>
    <col min="11520" max="11520" width="18.140625" style="1" customWidth="1"/>
    <col min="11521" max="11521" width="0.140625" style="1" customWidth="1"/>
    <col min="11522" max="11524" width="0" style="1" hidden="1" customWidth="1"/>
    <col min="11525" max="11525" width="19.140625" style="1" customWidth="1"/>
    <col min="11526" max="11526" width="0.140625" style="1" customWidth="1"/>
    <col min="11527" max="11528" width="0" style="1" hidden="1" customWidth="1"/>
    <col min="11529" max="11529" width="17.28515625" style="1" customWidth="1"/>
    <col min="11530" max="11531" width="0" style="1" hidden="1" customWidth="1"/>
    <col min="11532" max="11770" width="9.140625" style="1"/>
    <col min="11771" max="11771" width="0" style="1" hidden="1" customWidth="1"/>
    <col min="11772" max="11772" width="12.5703125" style="1" customWidth="1"/>
    <col min="11773" max="11773" width="60.85546875" style="1" customWidth="1"/>
    <col min="11774" max="11774" width="0.28515625" style="1" customWidth="1"/>
    <col min="11775" max="11775" width="0.140625" style="1" customWidth="1"/>
    <col min="11776" max="11776" width="18.140625" style="1" customWidth="1"/>
    <col min="11777" max="11777" width="0.140625" style="1" customWidth="1"/>
    <col min="11778" max="11780" width="0" style="1" hidden="1" customWidth="1"/>
    <col min="11781" max="11781" width="19.140625" style="1" customWidth="1"/>
    <col min="11782" max="11782" width="0.140625" style="1" customWidth="1"/>
    <col min="11783" max="11784" width="0" style="1" hidden="1" customWidth="1"/>
    <col min="11785" max="11785" width="17.28515625" style="1" customWidth="1"/>
    <col min="11786" max="11787" width="0" style="1" hidden="1" customWidth="1"/>
    <col min="11788" max="12026" width="9.140625" style="1"/>
    <col min="12027" max="12027" width="0" style="1" hidden="1" customWidth="1"/>
    <col min="12028" max="12028" width="12.5703125" style="1" customWidth="1"/>
    <col min="12029" max="12029" width="60.85546875" style="1" customWidth="1"/>
    <col min="12030" max="12030" width="0.28515625" style="1" customWidth="1"/>
    <col min="12031" max="12031" width="0.140625" style="1" customWidth="1"/>
    <col min="12032" max="12032" width="18.140625" style="1" customWidth="1"/>
    <col min="12033" max="12033" width="0.140625" style="1" customWidth="1"/>
    <col min="12034" max="12036" width="0" style="1" hidden="1" customWidth="1"/>
    <col min="12037" max="12037" width="19.140625" style="1" customWidth="1"/>
    <col min="12038" max="12038" width="0.140625" style="1" customWidth="1"/>
    <col min="12039" max="12040" width="0" style="1" hidden="1" customWidth="1"/>
    <col min="12041" max="12041" width="17.28515625" style="1" customWidth="1"/>
    <col min="12042" max="12043" width="0" style="1" hidden="1" customWidth="1"/>
    <col min="12044" max="12282" width="9.140625" style="1"/>
    <col min="12283" max="12283" width="0" style="1" hidden="1" customWidth="1"/>
    <col min="12284" max="12284" width="12.5703125" style="1" customWidth="1"/>
    <col min="12285" max="12285" width="60.85546875" style="1" customWidth="1"/>
    <col min="12286" max="12286" width="0.28515625" style="1" customWidth="1"/>
    <col min="12287" max="12287" width="0.140625" style="1" customWidth="1"/>
    <col min="12288" max="12288" width="18.140625" style="1" customWidth="1"/>
    <col min="12289" max="12289" width="0.140625" style="1" customWidth="1"/>
    <col min="12290" max="12292" width="0" style="1" hidden="1" customWidth="1"/>
    <col min="12293" max="12293" width="19.140625" style="1" customWidth="1"/>
    <col min="12294" max="12294" width="0.140625" style="1" customWidth="1"/>
    <col min="12295" max="12296" width="0" style="1" hidden="1" customWidth="1"/>
    <col min="12297" max="12297" width="17.28515625" style="1" customWidth="1"/>
    <col min="12298" max="12299" width="0" style="1" hidden="1" customWidth="1"/>
    <col min="12300" max="12538" width="9.140625" style="1"/>
    <col min="12539" max="12539" width="0" style="1" hidden="1" customWidth="1"/>
    <col min="12540" max="12540" width="12.5703125" style="1" customWidth="1"/>
    <col min="12541" max="12541" width="60.85546875" style="1" customWidth="1"/>
    <col min="12542" max="12542" width="0.28515625" style="1" customWidth="1"/>
    <col min="12543" max="12543" width="0.140625" style="1" customWidth="1"/>
    <col min="12544" max="12544" width="18.140625" style="1" customWidth="1"/>
    <col min="12545" max="12545" width="0.140625" style="1" customWidth="1"/>
    <col min="12546" max="12548" width="0" style="1" hidden="1" customWidth="1"/>
    <col min="12549" max="12549" width="19.140625" style="1" customWidth="1"/>
    <col min="12550" max="12550" width="0.140625" style="1" customWidth="1"/>
    <col min="12551" max="12552" width="0" style="1" hidden="1" customWidth="1"/>
    <col min="12553" max="12553" width="17.28515625" style="1" customWidth="1"/>
    <col min="12554" max="12555" width="0" style="1" hidden="1" customWidth="1"/>
    <col min="12556" max="12794" width="9.140625" style="1"/>
    <col min="12795" max="12795" width="0" style="1" hidden="1" customWidth="1"/>
    <col min="12796" max="12796" width="12.5703125" style="1" customWidth="1"/>
    <col min="12797" max="12797" width="60.85546875" style="1" customWidth="1"/>
    <col min="12798" max="12798" width="0.28515625" style="1" customWidth="1"/>
    <col min="12799" max="12799" width="0.140625" style="1" customWidth="1"/>
    <col min="12800" max="12800" width="18.140625" style="1" customWidth="1"/>
    <col min="12801" max="12801" width="0.140625" style="1" customWidth="1"/>
    <col min="12802" max="12804" width="0" style="1" hidden="1" customWidth="1"/>
    <col min="12805" max="12805" width="19.140625" style="1" customWidth="1"/>
    <col min="12806" max="12806" width="0.140625" style="1" customWidth="1"/>
    <col min="12807" max="12808" width="0" style="1" hidden="1" customWidth="1"/>
    <col min="12809" max="12809" width="17.28515625" style="1" customWidth="1"/>
    <col min="12810" max="12811" width="0" style="1" hidden="1" customWidth="1"/>
    <col min="12812" max="13050" width="9.140625" style="1"/>
    <col min="13051" max="13051" width="0" style="1" hidden="1" customWidth="1"/>
    <col min="13052" max="13052" width="12.5703125" style="1" customWidth="1"/>
    <col min="13053" max="13053" width="60.85546875" style="1" customWidth="1"/>
    <col min="13054" max="13054" width="0.28515625" style="1" customWidth="1"/>
    <col min="13055" max="13055" width="0.140625" style="1" customWidth="1"/>
    <col min="13056" max="13056" width="18.140625" style="1" customWidth="1"/>
    <col min="13057" max="13057" width="0.140625" style="1" customWidth="1"/>
    <col min="13058" max="13060" width="0" style="1" hidden="1" customWidth="1"/>
    <col min="13061" max="13061" width="19.140625" style="1" customWidth="1"/>
    <col min="13062" max="13062" width="0.140625" style="1" customWidth="1"/>
    <col min="13063" max="13064" width="0" style="1" hidden="1" customWidth="1"/>
    <col min="13065" max="13065" width="17.28515625" style="1" customWidth="1"/>
    <col min="13066" max="13067" width="0" style="1" hidden="1" customWidth="1"/>
    <col min="13068" max="13306" width="9.140625" style="1"/>
    <col min="13307" max="13307" width="0" style="1" hidden="1" customWidth="1"/>
    <col min="13308" max="13308" width="12.5703125" style="1" customWidth="1"/>
    <col min="13309" max="13309" width="60.85546875" style="1" customWidth="1"/>
    <col min="13310" max="13310" width="0.28515625" style="1" customWidth="1"/>
    <col min="13311" max="13311" width="0.140625" style="1" customWidth="1"/>
    <col min="13312" max="13312" width="18.140625" style="1" customWidth="1"/>
    <col min="13313" max="13313" width="0.140625" style="1" customWidth="1"/>
    <col min="13314" max="13316" width="0" style="1" hidden="1" customWidth="1"/>
    <col min="13317" max="13317" width="19.140625" style="1" customWidth="1"/>
    <col min="13318" max="13318" width="0.140625" style="1" customWidth="1"/>
    <col min="13319" max="13320" width="0" style="1" hidden="1" customWidth="1"/>
    <col min="13321" max="13321" width="17.28515625" style="1" customWidth="1"/>
    <col min="13322" max="13323" width="0" style="1" hidden="1" customWidth="1"/>
    <col min="13324" max="13562" width="9.140625" style="1"/>
    <col min="13563" max="13563" width="0" style="1" hidden="1" customWidth="1"/>
    <col min="13564" max="13564" width="12.5703125" style="1" customWidth="1"/>
    <col min="13565" max="13565" width="60.85546875" style="1" customWidth="1"/>
    <col min="13566" max="13566" width="0.28515625" style="1" customWidth="1"/>
    <col min="13567" max="13567" width="0.140625" style="1" customWidth="1"/>
    <col min="13568" max="13568" width="18.140625" style="1" customWidth="1"/>
    <col min="13569" max="13569" width="0.140625" style="1" customWidth="1"/>
    <col min="13570" max="13572" width="0" style="1" hidden="1" customWidth="1"/>
    <col min="13573" max="13573" width="19.140625" style="1" customWidth="1"/>
    <col min="13574" max="13574" width="0.140625" style="1" customWidth="1"/>
    <col min="13575" max="13576" width="0" style="1" hidden="1" customWidth="1"/>
    <col min="13577" max="13577" width="17.28515625" style="1" customWidth="1"/>
    <col min="13578" max="13579" width="0" style="1" hidden="1" customWidth="1"/>
    <col min="13580" max="13818" width="9.140625" style="1"/>
    <col min="13819" max="13819" width="0" style="1" hidden="1" customWidth="1"/>
    <col min="13820" max="13820" width="12.5703125" style="1" customWidth="1"/>
    <col min="13821" max="13821" width="60.85546875" style="1" customWidth="1"/>
    <col min="13822" max="13822" width="0.28515625" style="1" customWidth="1"/>
    <col min="13823" max="13823" width="0.140625" style="1" customWidth="1"/>
    <col min="13824" max="13824" width="18.140625" style="1" customWidth="1"/>
    <col min="13825" max="13825" width="0.140625" style="1" customWidth="1"/>
    <col min="13826" max="13828" width="0" style="1" hidden="1" customWidth="1"/>
    <col min="13829" max="13829" width="19.140625" style="1" customWidth="1"/>
    <col min="13830" max="13830" width="0.140625" style="1" customWidth="1"/>
    <col min="13831" max="13832" width="0" style="1" hidden="1" customWidth="1"/>
    <col min="13833" max="13833" width="17.28515625" style="1" customWidth="1"/>
    <col min="13834" max="13835" width="0" style="1" hidden="1" customWidth="1"/>
    <col min="13836" max="14074" width="9.140625" style="1"/>
    <col min="14075" max="14075" width="0" style="1" hidden="1" customWidth="1"/>
    <col min="14076" max="14076" width="12.5703125" style="1" customWidth="1"/>
    <col min="14077" max="14077" width="60.85546875" style="1" customWidth="1"/>
    <col min="14078" max="14078" width="0.28515625" style="1" customWidth="1"/>
    <col min="14079" max="14079" width="0.140625" style="1" customWidth="1"/>
    <col min="14080" max="14080" width="18.140625" style="1" customWidth="1"/>
    <col min="14081" max="14081" width="0.140625" style="1" customWidth="1"/>
    <col min="14082" max="14084" width="0" style="1" hidden="1" customWidth="1"/>
    <col min="14085" max="14085" width="19.140625" style="1" customWidth="1"/>
    <col min="14086" max="14086" width="0.140625" style="1" customWidth="1"/>
    <col min="14087" max="14088" width="0" style="1" hidden="1" customWidth="1"/>
    <col min="14089" max="14089" width="17.28515625" style="1" customWidth="1"/>
    <col min="14090" max="14091" width="0" style="1" hidden="1" customWidth="1"/>
    <col min="14092" max="14330" width="9.140625" style="1"/>
    <col min="14331" max="14331" width="0" style="1" hidden="1" customWidth="1"/>
    <col min="14332" max="14332" width="12.5703125" style="1" customWidth="1"/>
    <col min="14333" max="14333" width="60.85546875" style="1" customWidth="1"/>
    <col min="14334" max="14334" width="0.28515625" style="1" customWidth="1"/>
    <col min="14335" max="14335" width="0.140625" style="1" customWidth="1"/>
    <col min="14336" max="14336" width="18.140625" style="1" customWidth="1"/>
    <col min="14337" max="14337" width="0.140625" style="1" customWidth="1"/>
    <col min="14338" max="14340" width="0" style="1" hidden="1" customWidth="1"/>
    <col min="14341" max="14341" width="19.140625" style="1" customWidth="1"/>
    <col min="14342" max="14342" width="0.140625" style="1" customWidth="1"/>
    <col min="14343" max="14344" width="0" style="1" hidden="1" customWidth="1"/>
    <col min="14345" max="14345" width="17.28515625" style="1" customWidth="1"/>
    <col min="14346" max="14347" width="0" style="1" hidden="1" customWidth="1"/>
    <col min="14348" max="14586" width="9.140625" style="1"/>
    <col min="14587" max="14587" width="0" style="1" hidden="1" customWidth="1"/>
    <col min="14588" max="14588" width="12.5703125" style="1" customWidth="1"/>
    <col min="14589" max="14589" width="60.85546875" style="1" customWidth="1"/>
    <col min="14590" max="14590" width="0.28515625" style="1" customWidth="1"/>
    <col min="14591" max="14591" width="0.140625" style="1" customWidth="1"/>
    <col min="14592" max="14592" width="18.140625" style="1" customWidth="1"/>
    <col min="14593" max="14593" width="0.140625" style="1" customWidth="1"/>
    <col min="14594" max="14596" width="0" style="1" hidden="1" customWidth="1"/>
    <col min="14597" max="14597" width="19.140625" style="1" customWidth="1"/>
    <col min="14598" max="14598" width="0.140625" style="1" customWidth="1"/>
    <col min="14599" max="14600" width="0" style="1" hidden="1" customWidth="1"/>
    <col min="14601" max="14601" width="17.28515625" style="1" customWidth="1"/>
    <col min="14602" max="14603" width="0" style="1" hidden="1" customWidth="1"/>
    <col min="14604" max="14842" width="9.140625" style="1"/>
    <col min="14843" max="14843" width="0" style="1" hidden="1" customWidth="1"/>
    <col min="14844" max="14844" width="12.5703125" style="1" customWidth="1"/>
    <col min="14845" max="14845" width="60.85546875" style="1" customWidth="1"/>
    <col min="14846" max="14846" width="0.28515625" style="1" customWidth="1"/>
    <col min="14847" max="14847" width="0.140625" style="1" customWidth="1"/>
    <col min="14848" max="14848" width="18.140625" style="1" customWidth="1"/>
    <col min="14849" max="14849" width="0.140625" style="1" customWidth="1"/>
    <col min="14850" max="14852" width="0" style="1" hidden="1" customWidth="1"/>
    <col min="14853" max="14853" width="19.140625" style="1" customWidth="1"/>
    <col min="14854" max="14854" width="0.140625" style="1" customWidth="1"/>
    <col min="14855" max="14856" width="0" style="1" hidden="1" customWidth="1"/>
    <col min="14857" max="14857" width="17.28515625" style="1" customWidth="1"/>
    <col min="14858" max="14859" width="0" style="1" hidden="1" customWidth="1"/>
    <col min="14860" max="15098" width="9.140625" style="1"/>
    <col min="15099" max="15099" width="0" style="1" hidden="1" customWidth="1"/>
    <col min="15100" max="15100" width="12.5703125" style="1" customWidth="1"/>
    <col min="15101" max="15101" width="60.85546875" style="1" customWidth="1"/>
    <col min="15102" max="15102" width="0.28515625" style="1" customWidth="1"/>
    <col min="15103" max="15103" width="0.140625" style="1" customWidth="1"/>
    <col min="15104" max="15104" width="18.140625" style="1" customWidth="1"/>
    <col min="15105" max="15105" width="0.140625" style="1" customWidth="1"/>
    <col min="15106" max="15108" width="0" style="1" hidden="1" customWidth="1"/>
    <col min="15109" max="15109" width="19.140625" style="1" customWidth="1"/>
    <col min="15110" max="15110" width="0.140625" style="1" customWidth="1"/>
    <col min="15111" max="15112" width="0" style="1" hidden="1" customWidth="1"/>
    <col min="15113" max="15113" width="17.28515625" style="1" customWidth="1"/>
    <col min="15114" max="15115" width="0" style="1" hidden="1" customWidth="1"/>
    <col min="15116" max="15354" width="9.140625" style="1"/>
    <col min="15355" max="15355" width="0" style="1" hidden="1" customWidth="1"/>
    <col min="15356" max="15356" width="12.5703125" style="1" customWidth="1"/>
    <col min="15357" max="15357" width="60.85546875" style="1" customWidth="1"/>
    <col min="15358" max="15358" width="0.28515625" style="1" customWidth="1"/>
    <col min="15359" max="15359" width="0.140625" style="1" customWidth="1"/>
    <col min="15360" max="15360" width="18.140625" style="1" customWidth="1"/>
    <col min="15361" max="15361" width="0.140625" style="1" customWidth="1"/>
    <col min="15362" max="15364" width="0" style="1" hidden="1" customWidth="1"/>
    <col min="15365" max="15365" width="19.140625" style="1" customWidth="1"/>
    <col min="15366" max="15366" width="0.140625" style="1" customWidth="1"/>
    <col min="15367" max="15368" width="0" style="1" hidden="1" customWidth="1"/>
    <col min="15369" max="15369" width="17.28515625" style="1" customWidth="1"/>
    <col min="15370" max="15371" width="0" style="1" hidden="1" customWidth="1"/>
    <col min="15372" max="15610" width="9.140625" style="1"/>
    <col min="15611" max="15611" width="0" style="1" hidden="1" customWidth="1"/>
    <col min="15612" max="15612" width="12.5703125" style="1" customWidth="1"/>
    <col min="15613" max="15613" width="60.85546875" style="1" customWidth="1"/>
    <col min="15614" max="15614" width="0.28515625" style="1" customWidth="1"/>
    <col min="15615" max="15615" width="0.140625" style="1" customWidth="1"/>
    <col min="15616" max="15616" width="18.140625" style="1" customWidth="1"/>
    <col min="15617" max="15617" width="0.140625" style="1" customWidth="1"/>
    <col min="15618" max="15620" width="0" style="1" hidden="1" customWidth="1"/>
    <col min="15621" max="15621" width="19.140625" style="1" customWidth="1"/>
    <col min="15622" max="15622" width="0.140625" style="1" customWidth="1"/>
    <col min="15623" max="15624" width="0" style="1" hidden="1" customWidth="1"/>
    <col min="15625" max="15625" width="17.28515625" style="1" customWidth="1"/>
    <col min="15626" max="15627" width="0" style="1" hidden="1" customWidth="1"/>
    <col min="15628" max="15866" width="9.140625" style="1"/>
    <col min="15867" max="15867" width="0" style="1" hidden="1" customWidth="1"/>
    <col min="15868" max="15868" width="12.5703125" style="1" customWidth="1"/>
    <col min="15869" max="15869" width="60.85546875" style="1" customWidth="1"/>
    <col min="15870" max="15870" width="0.28515625" style="1" customWidth="1"/>
    <col min="15871" max="15871" width="0.140625" style="1" customWidth="1"/>
    <col min="15872" max="15872" width="18.140625" style="1" customWidth="1"/>
    <col min="15873" max="15873" width="0.140625" style="1" customWidth="1"/>
    <col min="15874" max="15876" width="0" style="1" hidden="1" customWidth="1"/>
    <col min="15877" max="15877" width="19.140625" style="1" customWidth="1"/>
    <col min="15878" max="15878" width="0.140625" style="1" customWidth="1"/>
    <col min="15879" max="15880" width="0" style="1" hidden="1" customWidth="1"/>
    <col min="15881" max="15881" width="17.28515625" style="1" customWidth="1"/>
    <col min="15882" max="15883" width="0" style="1" hidden="1" customWidth="1"/>
    <col min="15884" max="16122" width="9.140625" style="1"/>
    <col min="16123" max="16123" width="0" style="1" hidden="1" customWidth="1"/>
    <col min="16124" max="16124" width="12.5703125" style="1" customWidth="1"/>
    <col min="16125" max="16125" width="60.85546875" style="1" customWidth="1"/>
    <col min="16126" max="16126" width="0.28515625" style="1" customWidth="1"/>
    <col min="16127" max="16127" width="0.140625" style="1" customWidth="1"/>
    <col min="16128" max="16128" width="18.140625" style="1" customWidth="1"/>
    <col min="16129" max="16129" width="0.140625" style="1" customWidth="1"/>
    <col min="16130" max="16132" width="0" style="1" hidden="1" customWidth="1"/>
    <col min="16133" max="16133" width="19.140625" style="1" customWidth="1"/>
    <col min="16134" max="16134" width="0.140625" style="1" customWidth="1"/>
    <col min="16135" max="16136" width="0" style="1" hidden="1" customWidth="1"/>
    <col min="16137" max="16137" width="17.28515625" style="1" customWidth="1"/>
    <col min="16138" max="16139" width="0" style="1" hidden="1" customWidth="1"/>
    <col min="16140" max="16384" width="9.140625" style="1"/>
  </cols>
  <sheetData>
    <row r="1" spans="1:10" ht="78" customHeight="1">
      <c r="A1" s="24"/>
      <c r="B1" s="387"/>
      <c r="C1" s="387"/>
      <c r="D1" s="180"/>
      <c r="E1" s="474" t="s">
        <v>570</v>
      </c>
      <c r="F1" s="391"/>
      <c r="G1" s="391"/>
      <c r="H1" s="391"/>
      <c r="I1" s="391"/>
      <c r="J1" s="25"/>
    </row>
    <row r="2" spans="1:10" ht="20.100000000000001" customHeight="1">
      <c r="A2" s="25"/>
      <c r="B2" s="388" t="s">
        <v>221</v>
      </c>
      <c r="C2" s="388"/>
      <c r="D2" s="388"/>
      <c r="E2" s="388"/>
      <c r="F2" s="388"/>
      <c r="G2" s="388"/>
      <c r="H2" s="388"/>
      <c r="I2" s="388"/>
      <c r="J2" s="25"/>
    </row>
    <row r="3" spans="1:10" ht="21.75" customHeight="1">
      <c r="A3" s="25"/>
      <c r="B3" s="388" t="s">
        <v>516</v>
      </c>
      <c r="C3" s="388"/>
      <c r="D3" s="388"/>
      <c r="E3" s="388"/>
      <c r="F3" s="388"/>
      <c r="G3" s="388"/>
      <c r="H3" s="388"/>
      <c r="I3" s="388"/>
      <c r="J3" s="25"/>
    </row>
    <row r="4" spans="1:10" ht="21.75" customHeight="1">
      <c r="A4" s="25"/>
      <c r="B4" s="181"/>
      <c r="C4" s="182">
        <v>1553900000</v>
      </c>
      <c r="D4" s="183"/>
      <c r="E4" s="181"/>
      <c r="F4" s="181"/>
      <c r="G4" s="181"/>
      <c r="H4" s="181"/>
      <c r="I4" s="181"/>
      <c r="J4" s="25"/>
    </row>
    <row r="5" spans="1:10" ht="21.75" customHeight="1">
      <c r="A5" s="25"/>
      <c r="B5" s="181"/>
      <c r="C5" s="184" t="s">
        <v>80</v>
      </c>
      <c r="D5" s="184"/>
      <c r="E5" s="181"/>
      <c r="F5" s="181"/>
      <c r="G5" s="181"/>
      <c r="H5" s="181"/>
      <c r="I5" s="181"/>
      <c r="J5" s="25"/>
    </row>
    <row r="6" spans="1:10" ht="40.5" customHeight="1">
      <c r="A6" s="25"/>
      <c r="B6" s="389" t="s">
        <v>223</v>
      </c>
      <c r="C6" s="389" t="s">
        <v>2</v>
      </c>
      <c r="D6" s="185" t="s">
        <v>224</v>
      </c>
      <c r="E6" s="185" t="s">
        <v>225</v>
      </c>
      <c r="F6" s="389" t="s">
        <v>226</v>
      </c>
      <c r="G6" s="389" t="s">
        <v>227</v>
      </c>
      <c r="H6" s="389" t="s">
        <v>228</v>
      </c>
      <c r="I6" s="389" t="s">
        <v>229</v>
      </c>
      <c r="J6" s="25"/>
    </row>
    <row r="7" spans="1:10" ht="63.75" customHeight="1">
      <c r="A7" s="25"/>
      <c r="B7" s="390"/>
      <c r="C7" s="390"/>
      <c r="D7" s="186" t="s">
        <v>231</v>
      </c>
      <c r="E7" s="186" t="s">
        <v>230</v>
      </c>
      <c r="F7" s="390"/>
      <c r="G7" s="390"/>
      <c r="H7" s="390"/>
      <c r="I7" s="390"/>
      <c r="J7" s="25"/>
    </row>
    <row r="8" spans="1:10" ht="27.75" customHeight="1">
      <c r="A8" s="25"/>
      <c r="B8" s="179" t="s">
        <v>232</v>
      </c>
      <c r="C8" s="47" t="s">
        <v>233</v>
      </c>
      <c r="D8" s="187">
        <f>SUM(D9:D29)</f>
        <v>54491931.200000003</v>
      </c>
      <c r="E8" s="187">
        <f>SUM(E9:E29)</f>
        <v>41449926.209999993</v>
      </c>
      <c r="F8" s="187">
        <v>631956.80000000005</v>
      </c>
      <c r="G8" s="187">
        <v>0</v>
      </c>
      <c r="H8" s="187">
        <v>4201378.4699999988</v>
      </c>
      <c r="I8" s="188">
        <f t="shared" ref="I8:I38" si="0">E8/D8</f>
        <v>0.76066172178533453</v>
      </c>
      <c r="J8" s="25"/>
    </row>
    <row r="9" spans="1:10" ht="82.5" customHeight="1">
      <c r="A9" s="25"/>
      <c r="B9" s="179" t="s">
        <v>234</v>
      </c>
      <c r="C9" s="189" t="s">
        <v>341</v>
      </c>
      <c r="D9" s="190">
        <v>14342526</v>
      </c>
      <c r="E9" s="190">
        <v>12380533.369999999</v>
      </c>
      <c r="F9" s="190">
        <v>4929.09</v>
      </c>
      <c r="G9" s="190">
        <v>0</v>
      </c>
      <c r="H9" s="190">
        <v>569254.84000000078</v>
      </c>
      <c r="I9" s="191">
        <f t="shared" si="0"/>
        <v>0.86320452687343907</v>
      </c>
      <c r="J9" s="25"/>
    </row>
    <row r="10" spans="1:10" ht="33.75" customHeight="1">
      <c r="A10" s="25"/>
      <c r="B10" s="197" t="s">
        <v>339</v>
      </c>
      <c r="C10" s="192" t="s">
        <v>340</v>
      </c>
      <c r="D10" s="190">
        <v>182112</v>
      </c>
      <c r="E10" s="190">
        <v>146177.29999999999</v>
      </c>
      <c r="F10" s="190"/>
      <c r="G10" s="190"/>
      <c r="H10" s="190"/>
      <c r="I10" s="191">
        <f t="shared" si="0"/>
        <v>0.80267802231593743</v>
      </c>
      <c r="J10" s="25"/>
    </row>
    <row r="11" spans="1:10" ht="27.75" customHeight="1">
      <c r="A11" s="25"/>
      <c r="B11" s="179" t="s">
        <v>185</v>
      </c>
      <c r="C11" s="189" t="s">
        <v>183</v>
      </c>
      <c r="D11" s="190">
        <v>708801</v>
      </c>
      <c r="E11" s="190">
        <v>559324.52</v>
      </c>
      <c r="F11" s="190">
        <v>5000</v>
      </c>
      <c r="G11" s="190">
        <v>0</v>
      </c>
      <c r="H11" s="190">
        <v>1913.679999999993</v>
      </c>
      <c r="I11" s="191">
        <f t="shared" si="0"/>
        <v>0.78911361581036144</v>
      </c>
      <c r="J11" s="25"/>
    </row>
    <row r="12" spans="1:10" ht="39" customHeight="1">
      <c r="A12" s="25"/>
      <c r="B12" s="179" t="s">
        <v>235</v>
      </c>
      <c r="C12" s="189" t="s">
        <v>236</v>
      </c>
      <c r="D12" s="190">
        <v>7720861</v>
      </c>
      <c r="E12" s="190">
        <v>4400977.29</v>
      </c>
      <c r="F12" s="190">
        <v>472756.66</v>
      </c>
      <c r="G12" s="190">
        <v>0</v>
      </c>
      <c r="H12" s="190">
        <v>349402.68000000017</v>
      </c>
      <c r="I12" s="191">
        <f t="shared" si="0"/>
        <v>0.57001120600409727</v>
      </c>
      <c r="J12" s="25"/>
    </row>
    <row r="13" spans="1:10" ht="62.25" customHeight="1">
      <c r="A13" s="25"/>
      <c r="B13" s="179" t="s">
        <v>189</v>
      </c>
      <c r="C13" s="189" t="s">
        <v>237</v>
      </c>
      <c r="D13" s="190">
        <v>1444503.2</v>
      </c>
      <c r="E13" s="190">
        <v>802856.99</v>
      </c>
      <c r="F13" s="190">
        <v>0</v>
      </c>
      <c r="G13" s="190">
        <v>0</v>
      </c>
      <c r="H13" s="190">
        <v>111393.68</v>
      </c>
      <c r="I13" s="191">
        <f t="shared" si="0"/>
        <v>0.55580146170669609</v>
      </c>
      <c r="J13" s="25"/>
    </row>
    <row r="14" spans="1:10" ht="34.5" customHeight="1">
      <c r="A14" s="25"/>
      <c r="B14" s="179" t="s">
        <v>186</v>
      </c>
      <c r="C14" s="189" t="s">
        <v>342</v>
      </c>
      <c r="D14" s="190">
        <v>910018</v>
      </c>
      <c r="E14" s="190">
        <v>674908.47</v>
      </c>
      <c r="F14" s="190">
        <v>8479</v>
      </c>
      <c r="G14" s="190">
        <v>0</v>
      </c>
      <c r="H14" s="190">
        <v>10000</v>
      </c>
      <c r="I14" s="191">
        <f t="shared" si="0"/>
        <v>0.74164298947932894</v>
      </c>
      <c r="J14" s="25"/>
    </row>
    <row r="15" spans="1:10" ht="46.5" customHeight="1">
      <c r="A15" s="25"/>
      <c r="B15" s="179" t="s">
        <v>238</v>
      </c>
      <c r="C15" s="189" t="s">
        <v>344</v>
      </c>
      <c r="D15" s="190">
        <v>1972547</v>
      </c>
      <c r="E15" s="190">
        <v>1721300.19</v>
      </c>
      <c r="F15" s="190">
        <v>0.95</v>
      </c>
      <c r="G15" s="190">
        <v>0</v>
      </c>
      <c r="H15" s="190">
        <v>394465.24</v>
      </c>
      <c r="I15" s="191">
        <f t="shared" si="0"/>
        <v>0.87262822634897919</v>
      </c>
      <c r="J15" s="25"/>
    </row>
    <row r="16" spans="1:10" ht="63" customHeight="1">
      <c r="A16" s="25"/>
      <c r="B16" s="179" t="s">
        <v>196</v>
      </c>
      <c r="C16" s="189" t="s">
        <v>310</v>
      </c>
      <c r="D16" s="194">
        <v>907630</v>
      </c>
      <c r="E16" s="194">
        <v>809994.73</v>
      </c>
      <c r="F16" s="190">
        <v>0</v>
      </c>
      <c r="G16" s="190">
        <v>0</v>
      </c>
      <c r="H16" s="190">
        <v>188000</v>
      </c>
      <c r="I16" s="191">
        <f t="shared" si="0"/>
        <v>0.89242833533488308</v>
      </c>
      <c r="J16" s="25"/>
    </row>
    <row r="17" spans="1:10" ht="67.5" customHeight="1">
      <c r="A17" s="25"/>
      <c r="B17" s="193" t="s">
        <v>445</v>
      </c>
      <c r="C17" s="189" t="s">
        <v>447</v>
      </c>
      <c r="D17" s="194">
        <v>250000</v>
      </c>
      <c r="E17" s="194">
        <v>117540</v>
      </c>
      <c r="F17" s="190">
        <v>5026.3</v>
      </c>
      <c r="G17" s="190">
        <v>0</v>
      </c>
      <c r="H17" s="190">
        <v>55072</v>
      </c>
      <c r="I17" s="191">
        <f t="shared" si="0"/>
        <v>0.47016000000000002</v>
      </c>
      <c r="J17" s="25"/>
    </row>
    <row r="18" spans="1:10" ht="52.5" customHeight="1">
      <c r="A18" s="25"/>
      <c r="B18" s="193" t="s">
        <v>446</v>
      </c>
      <c r="C18" s="189" t="s">
        <v>448</v>
      </c>
      <c r="D18" s="194">
        <v>40000</v>
      </c>
      <c r="E18" s="194">
        <v>13000</v>
      </c>
      <c r="F18" s="190"/>
      <c r="G18" s="190"/>
      <c r="H18" s="190"/>
      <c r="I18" s="191">
        <f t="shared" si="0"/>
        <v>0.32500000000000001</v>
      </c>
      <c r="J18" s="25"/>
    </row>
    <row r="19" spans="1:10" ht="45.75" customHeight="1">
      <c r="A19" s="25"/>
      <c r="B19" s="193" t="s">
        <v>200</v>
      </c>
      <c r="C19" s="195" t="s">
        <v>201</v>
      </c>
      <c r="D19" s="190">
        <v>3085541</v>
      </c>
      <c r="E19" s="190">
        <v>2816246.09</v>
      </c>
      <c r="F19" s="190"/>
      <c r="G19" s="190"/>
      <c r="H19" s="190"/>
      <c r="I19" s="191">
        <f t="shared" si="0"/>
        <v>0.91272360017254672</v>
      </c>
      <c r="J19" s="25"/>
    </row>
    <row r="20" spans="1:10" ht="66.75" customHeight="1">
      <c r="A20" s="25"/>
      <c r="B20" s="179" t="s">
        <v>346</v>
      </c>
      <c r="C20" s="189" t="s">
        <v>347</v>
      </c>
      <c r="D20" s="190">
        <v>67901</v>
      </c>
      <c r="E20" s="190">
        <v>67901</v>
      </c>
      <c r="F20" s="190">
        <v>103479.75</v>
      </c>
      <c r="G20" s="190">
        <v>0</v>
      </c>
      <c r="H20" s="190">
        <v>318555.05</v>
      </c>
      <c r="I20" s="191">
        <f t="shared" si="0"/>
        <v>1</v>
      </c>
      <c r="J20" s="25"/>
    </row>
    <row r="21" spans="1:10" ht="36.75" customHeight="1">
      <c r="A21" s="25"/>
      <c r="B21" s="179" t="s">
        <v>197</v>
      </c>
      <c r="C21" s="189" t="s">
        <v>199</v>
      </c>
      <c r="D21" s="190">
        <v>12401481</v>
      </c>
      <c r="E21" s="190">
        <v>10078296.460000001</v>
      </c>
      <c r="F21" s="190">
        <v>32285.05</v>
      </c>
      <c r="G21" s="190">
        <v>0</v>
      </c>
      <c r="H21" s="190">
        <v>914205.29</v>
      </c>
      <c r="I21" s="191">
        <f t="shared" si="0"/>
        <v>0.81266878205917514</v>
      </c>
      <c r="J21" s="25"/>
    </row>
    <row r="22" spans="1:10" ht="36.75" customHeight="1">
      <c r="A22" s="25"/>
      <c r="B22" s="193" t="s">
        <v>449</v>
      </c>
      <c r="C22" s="189" t="s">
        <v>450</v>
      </c>
      <c r="D22" s="190">
        <v>239900</v>
      </c>
      <c r="E22" s="190"/>
      <c r="F22" s="190"/>
      <c r="G22" s="190"/>
      <c r="H22" s="190"/>
      <c r="I22" s="191">
        <f t="shared" si="0"/>
        <v>0</v>
      </c>
      <c r="J22" s="25"/>
    </row>
    <row r="23" spans="1:10" ht="48.75" customHeight="1">
      <c r="A23" s="25"/>
      <c r="B23" s="193" t="s">
        <v>202</v>
      </c>
      <c r="C23" s="189" t="s">
        <v>239</v>
      </c>
      <c r="D23" s="190">
        <v>5650000</v>
      </c>
      <c r="E23" s="190">
        <v>4132018.04</v>
      </c>
      <c r="F23" s="190"/>
      <c r="G23" s="190"/>
      <c r="H23" s="190"/>
      <c r="I23" s="191">
        <f t="shared" si="0"/>
        <v>0.73133062654867254</v>
      </c>
      <c r="J23" s="25"/>
    </row>
    <row r="24" spans="1:10" ht="43.5" customHeight="1">
      <c r="A24" s="25"/>
      <c r="B24" s="193" t="s">
        <v>420</v>
      </c>
      <c r="C24" s="189" t="s">
        <v>421</v>
      </c>
      <c r="D24" s="190">
        <v>62602</v>
      </c>
      <c r="E24" s="190">
        <v>62602</v>
      </c>
      <c r="F24" s="190"/>
      <c r="G24" s="190"/>
      <c r="H24" s="190"/>
      <c r="I24" s="191">
        <f t="shared" si="0"/>
        <v>1</v>
      </c>
      <c r="J24" s="25"/>
    </row>
    <row r="25" spans="1:10" ht="43.5" customHeight="1">
      <c r="A25" s="25"/>
      <c r="B25" s="179" t="s">
        <v>240</v>
      </c>
      <c r="C25" s="189" t="s">
        <v>337</v>
      </c>
      <c r="D25" s="190">
        <v>371998</v>
      </c>
      <c r="E25" s="190">
        <v>202403.4</v>
      </c>
      <c r="F25" s="190">
        <v>0</v>
      </c>
      <c r="G25" s="190">
        <v>0</v>
      </c>
      <c r="H25" s="190">
        <v>65402.45</v>
      </c>
      <c r="I25" s="191">
        <f t="shared" si="0"/>
        <v>0.54409808654885239</v>
      </c>
      <c r="J25" s="25"/>
    </row>
    <row r="26" spans="1:10" ht="43.5" customHeight="1">
      <c r="A26" s="25"/>
      <c r="B26" s="193" t="s">
        <v>241</v>
      </c>
      <c r="C26" s="189" t="s">
        <v>451</v>
      </c>
      <c r="D26" s="190">
        <v>899600</v>
      </c>
      <c r="E26" s="190">
        <v>665095.67000000004</v>
      </c>
      <c r="F26" s="190"/>
      <c r="G26" s="190"/>
      <c r="H26" s="190"/>
      <c r="I26" s="191">
        <f t="shared" si="0"/>
        <v>0.73932377723432641</v>
      </c>
      <c r="J26" s="25"/>
    </row>
    <row r="27" spans="1:10" ht="40.5" customHeight="1">
      <c r="A27" s="25"/>
      <c r="B27" s="179" t="s">
        <v>242</v>
      </c>
      <c r="C27" s="189" t="s">
        <v>243</v>
      </c>
      <c r="D27" s="190">
        <v>1500650</v>
      </c>
      <c r="E27" s="190">
        <v>1289710.17</v>
      </c>
      <c r="F27" s="190">
        <v>0</v>
      </c>
      <c r="G27" s="190">
        <v>0</v>
      </c>
      <c r="H27" s="190">
        <v>14310.820000000007</v>
      </c>
      <c r="I27" s="191">
        <f t="shared" si="0"/>
        <v>0.85943435844467397</v>
      </c>
      <c r="J27" s="25"/>
    </row>
    <row r="28" spans="1:10" ht="38.25" customHeight="1">
      <c r="A28" s="25"/>
      <c r="B28" s="193" t="s">
        <v>319</v>
      </c>
      <c r="C28" s="189" t="s">
        <v>320</v>
      </c>
      <c r="D28" s="190">
        <v>157170</v>
      </c>
      <c r="E28" s="190">
        <v>131095.62</v>
      </c>
      <c r="F28" s="190"/>
      <c r="G28" s="190"/>
      <c r="H28" s="190"/>
      <c r="I28" s="191">
        <f t="shared" si="0"/>
        <v>0.83410078259209774</v>
      </c>
      <c r="J28" s="25"/>
    </row>
    <row r="29" spans="1:10" ht="53.25" customHeight="1">
      <c r="A29" s="25"/>
      <c r="B29" s="179" t="s">
        <v>348</v>
      </c>
      <c r="C29" s="189" t="s">
        <v>349</v>
      </c>
      <c r="D29" s="190">
        <v>1576090</v>
      </c>
      <c r="E29" s="190">
        <v>377944.9</v>
      </c>
      <c r="F29" s="190">
        <v>0</v>
      </c>
      <c r="G29" s="190">
        <v>0</v>
      </c>
      <c r="H29" s="190">
        <v>100000</v>
      </c>
      <c r="I29" s="191">
        <f t="shared" si="0"/>
        <v>0.23979905969836748</v>
      </c>
      <c r="J29" s="25"/>
    </row>
    <row r="30" spans="1:10" ht="53.25" customHeight="1">
      <c r="A30" s="25"/>
      <c r="B30" s="179" t="s">
        <v>245</v>
      </c>
      <c r="C30" s="47" t="s">
        <v>246</v>
      </c>
      <c r="D30" s="187">
        <f>SUM(D31:D43)</f>
        <v>93144683</v>
      </c>
      <c r="E30" s="187">
        <f>SUM(E31:E42)</f>
        <v>82773208.479999989</v>
      </c>
      <c r="F30" s="187">
        <v>147126.67000000007</v>
      </c>
      <c r="G30" s="187">
        <v>0</v>
      </c>
      <c r="H30" s="187">
        <v>6639982.3399999812</v>
      </c>
      <c r="I30" s="188">
        <f t="shared" si="0"/>
        <v>0.88865199616386037</v>
      </c>
      <c r="J30" s="25"/>
    </row>
    <row r="31" spans="1:10" ht="49.5" customHeight="1">
      <c r="A31" s="25"/>
      <c r="B31" s="179" t="s">
        <v>247</v>
      </c>
      <c r="C31" s="189" t="s">
        <v>248</v>
      </c>
      <c r="D31" s="190">
        <v>737100</v>
      </c>
      <c r="E31" s="190">
        <v>562425.67000000004</v>
      </c>
      <c r="F31" s="190">
        <v>977.69</v>
      </c>
      <c r="G31" s="190">
        <v>0</v>
      </c>
      <c r="H31" s="190">
        <v>53999.490000000005</v>
      </c>
      <c r="I31" s="191">
        <f t="shared" si="0"/>
        <v>0.76302492199158867</v>
      </c>
      <c r="J31" s="25"/>
    </row>
    <row r="32" spans="1:10" ht="30.75" customHeight="1">
      <c r="A32" s="25"/>
      <c r="B32" s="179" t="s">
        <v>249</v>
      </c>
      <c r="C32" s="189" t="s">
        <v>250</v>
      </c>
      <c r="D32" s="190">
        <v>18659247</v>
      </c>
      <c r="E32" s="190">
        <v>15060336.039999999</v>
      </c>
      <c r="F32" s="190">
        <v>22741.41</v>
      </c>
      <c r="G32" s="190">
        <v>0</v>
      </c>
      <c r="H32" s="190">
        <v>2230316.6599999983</v>
      </c>
      <c r="I32" s="191">
        <f t="shared" si="0"/>
        <v>0.8071245340179054</v>
      </c>
      <c r="J32" s="25"/>
    </row>
    <row r="33" spans="1:10" ht="44.25" customHeight="1">
      <c r="A33" s="25"/>
      <c r="B33" s="179" t="s">
        <v>251</v>
      </c>
      <c r="C33" s="189" t="s">
        <v>452</v>
      </c>
      <c r="D33" s="190">
        <v>22057597</v>
      </c>
      <c r="E33" s="313">
        <v>17080778.780000001</v>
      </c>
      <c r="F33" s="190">
        <v>103272.41000000002</v>
      </c>
      <c r="G33" s="190">
        <v>0</v>
      </c>
      <c r="H33" s="190">
        <v>1701500.5199999996</v>
      </c>
      <c r="I33" s="191">
        <f t="shared" si="0"/>
        <v>0.77437169515790871</v>
      </c>
      <c r="J33" s="25"/>
    </row>
    <row r="34" spans="1:10" ht="51" customHeight="1">
      <c r="A34" s="25"/>
      <c r="B34" s="179" t="s">
        <v>252</v>
      </c>
      <c r="C34" s="189" t="s">
        <v>453</v>
      </c>
      <c r="D34" s="190">
        <v>44248200</v>
      </c>
      <c r="E34" s="190">
        <v>44024802.479999997</v>
      </c>
      <c r="F34" s="190">
        <v>0</v>
      </c>
      <c r="G34" s="190">
        <v>0</v>
      </c>
      <c r="H34" s="190">
        <v>651516.6400000006</v>
      </c>
      <c r="I34" s="191">
        <f t="shared" si="0"/>
        <v>0.99495126310222781</v>
      </c>
      <c r="J34" s="25"/>
    </row>
    <row r="35" spans="1:10" ht="46.5" customHeight="1">
      <c r="A35" s="25"/>
      <c r="B35" s="179" t="s">
        <v>253</v>
      </c>
      <c r="C35" s="189" t="s">
        <v>350</v>
      </c>
      <c r="D35" s="190">
        <v>815400</v>
      </c>
      <c r="E35" s="190">
        <v>726439.52</v>
      </c>
      <c r="F35" s="190">
        <v>850.03</v>
      </c>
      <c r="G35" s="190">
        <v>0</v>
      </c>
      <c r="H35" s="190">
        <v>432282.52999999991</v>
      </c>
      <c r="I35" s="191">
        <f t="shared" si="0"/>
        <v>0.89089958302673533</v>
      </c>
      <c r="J35" s="25"/>
    </row>
    <row r="36" spans="1:10" ht="34.5" customHeight="1">
      <c r="A36" s="25"/>
      <c r="B36" s="179" t="s">
        <v>254</v>
      </c>
      <c r="C36" s="189" t="s">
        <v>255</v>
      </c>
      <c r="D36" s="190">
        <v>1981003</v>
      </c>
      <c r="E36" s="190">
        <v>1873505.57</v>
      </c>
      <c r="F36" s="190">
        <v>16959.64</v>
      </c>
      <c r="G36" s="190">
        <v>0</v>
      </c>
      <c r="H36" s="190">
        <v>538845.30000000016</v>
      </c>
      <c r="I36" s="191">
        <f t="shared" si="0"/>
        <v>0.94573585703807617</v>
      </c>
      <c r="J36" s="25"/>
    </row>
    <row r="37" spans="1:10" ht="28.5" customHeight="1">
      <c r="A37" s="25"/>
      <c r="B37" s="179" t="s">
        <v>181</v>
      </c>
      <c r="C37" s="189" t="s">
        <v>183</v>
      </c>
      <c r="D37" s="190">
        <v>318546</v>
      </c>
      <c r="E37" s="190">
        <v>10810</v>
      </c>
      <c r="F37" s="190">
        <v>0</v>
      </c>
      <c r="G37" s="190">
        <v>0</v>
      </c>
      <c r="H37" s="190">
        <v>10860</v>
      </c>
      <c r="I37" s="191">
        <f t="shared" si="0"/>
        <v>3.3935444174467741E-2</v>
      </c>
      <c r="J37" s="25"/>
    </row>
    <row r="38" spans="1:10" ht="48.75" customHeight="1">
      <c r="A38" s="25"/>
      <c r="B38" s="179" t="s">
        <v>256</v>
      </c>
      <c r="C38" s="189" t="s">
        <v>257</v>
      </c>
      <c r="D38" s="190">
        <v>267312</v>
      </c>
      <c r="E38" s="190">
        <v>219325.01</v>
      </c>
      <c r="F38" s="190">
        <v>0</v>
      </c>
      <c r="G38" s="190">
        <v>0</v>
      </c>
      <c r="H38" s="190">
        <v>36280.75</v>
      </c>
      <c r="I38" s="191">
        <f t="shared" si="0"/>
        <v>0.82048321811216862</v>
      </c>
      <c r="J38" s="25"/>
    </row>
    <row r="39" spans="1:10" ht="48" customHeight="1">
      <c r="A39" s="25"/>
      <c r="B39" s="179" t="s">
        <v>258</v>
      </c>
      <c r="C39" s="189" t="s">
        <v>259</v>
      </c>
      <c r="D39" s="190">
        <v>1170115</v>
      </c>
      <c r="E39" s="190">
        <v>668355.96</v>
      </c>
      <c r="F39" s="190">
        <v>0</v>
      </c>
      <c r="G39" s="190">
        <v>0</v>
      </c>
      <c r="H39" s="190">
        <v>42552.44</v>
      </c>
      <c r="I39" s="191">
        <f t="shared" ref="I39:I49" si="1">E39/D39</f>
        <v>0.57118826781982968</v>
      </c>
      <c r="J39" s="25"/>
    </row>
    <row r="40" spans="1:10" ht="59.25" customHeight="1">
      <c r="A40" s="25"/>
      <c r="B40" s="179" t="s">
        <v>260</v>
      </c>
      <c r="C40" s="189" t="s">
        <v>261</v>
      </c>
      <c r="D40" s="190">
        <v>802200</v>
      </c>
      <c r="E40" s="190">
        <v>743870.33</v>
      </c>
      <c r="F40" s="190">
        <v>0</v>
      </c>
      <c r="G40" s="190">
        <v>0</v>
      </c>
      <c r="H40" s="190">
        <v>74033.260000000009</v>
      </c>
      <c r="I40" s="191">
        <f t="shared" si="1"/>
        <v>0.9272878708551483</v>
      </c>
      <c r="J40" s="25"/>
    </row>
    <row r="41" spans="1:10" ht="81" customHeight="1">
      <c r="A41" s="25"/>
      <c r="B41" s="193" t="s">
        <v>402</v>
      </c>
      <c r="C41" s="189" t="s">
        <v>403</v>
      </c>
      <c r="D41" s="190">
        <v>119616</v>
      </c>
      <c r="E41" s="190">
        <v>109437.42</v>
      </c>
      <c r="F41" s="190"/>
      <c r="G41" s="190"/>
      <c r="H41" s="190"/>
      <c r="I41" s="191">
        <f t="shared" si="1"/>
        <v>0.91490619983948629</v>
      </c>
      <c r="J41" s="25"/>
    </row>
    <row r="42" spans="1:10" ht="51" customHeight="1">
      <c r="A42" s="25"/>
      <c r="B42" s="193" t="s">
        <v>262</v>
      </c>
      <c r="C42" s="189" t="s">
        <v>263</v>
      </c>
      <c r="D42" s="190">
        <v>1938920</v>
      </c>
      <c r="E42" s="190">
        <v>1693121.7</v>
      </c>
      <c r="F42" s="190"/>
      <c r="G42" s="190"/>
      <c r="H42" s="190"/>
      <c r="I42" s="191">
        <f t="shared" si="1"/>
        <v>0.87322927196583666</v>
      </c>
      <c r="J42" s="25"/>
    </row>
    <row r="43" spans="1:10" ht="51" customHeight="1">
      <c r="A43" s="25"/>
      <c r="B43" s="193" t="s">
        <v>525</v>
      </c>
      <c r="C43" s="189" t="s">
        <v>526</v>
      </c>
      <c r="D43" s="190">
        <v>29427</v>
      </c>
      <c r="E43" s="190"/>
      <c r="F43" s="190"/>
      <c r="G43" s="190"/>
      <c r="H43" s="190"/>
      <c r="I43" s="191">
        <f t="shared" si="1"/>
        <v>0</v>
      </c>
      <c r="J43" s="25"/>
    </row>
    <row r="44" spans="1:10" ht="51" customHeight="1">
      <c r="A44" s="25"/>
      <c r="B44" s="198" t="s">
        <v>408</v>
      </c>
      <c r="C44" s="47" t="s">
        <v>409</v>
      </c>
      <c r="D44" s="199">
        <f>D45+D47+D48+D49+D46</f>
        <v>5651514</v>
      </c>
      <c r="E44" s="199">
        <f>E45+E47+E48+E49+E46</f>
        <v>4659647.7299999995</v>
      </c>
      <c r="F44" s="199" t="e">
        <f>F45+F47+F48+F49+#REF!</f>
        <v>#REF!</v>
      </c>
      <c r="G44" s="199" t="e">
        <f>G45+G47+G48+G49+#REF!</f>
        <v>#REF!</v>
      </c>
      <c r="H44" s="199" t="e">
        <f>H45+H47+H48+H49+#REF!</f>
        <v>#REF!</v>
      </c>
      <c r="I44" s="200">
        <f t="shared" si="1"/>
        <v>0.82449547678728208</v>
      </c>
      <c r="J44" s="25"/>
    </row>
    <row r="45" spans="1:10" ht="51" customHeight="1">
      <c r="A45" s="25"/>
      <c r="B45" s="193" t="s">
        <v>410</v>
      </c>
      <c r="C45" s="189" t="s">
        <v>248</v>
      </c>
      <c r="D45" s="190">
        <v>481000</v>
      </c>
      <c r="E45" s="190">
        <v>400265.39</v>
      </c>
      <c r="F45" s="190"/>
      <c r="G45" s="190"/>
      <c r="H45" s="190"/>
      <c r="I45" s="191">
        <f t="shared" si="1"/>
        <v>0.83215257796257802</v>
      </c>
      <c r="J45" s="25"/>
    </row>
    <row r="46" spans="1:10" ht="51" customHeight="1">
      <c r="A46" s="25"/>
      <c r="B46" s="193" t="s">
        <v>422</v>
      </c>
      <c r="C46" s="189" t="s">
        <v>423</v>
      </c>
      <c r="D46" s="190">
        <v>21000</v>
      </c>
      <c r="E46" s="190">
        <v>3335.72</v>
      </c>
      <c r="F46" s="190"/>
      <c r="G46" s="190"/>
      <c r="H46" s="190"/>
      <c r="I46" s="191">
        <f t="shared" si="1"/>
        <v>0.15884380952380953</v>
      </c>
      <c r="J46" s="25"/>
    </row>
    <row r="47" spans="1:10" ht="51" customHeight="1">
      <c r="A47" s="25"/>
      <c r="B47" s="193" t="s">
        <v>411</v>
      </c>
      <c r="C47" s="189" t="s">
        <v>401</v>
      </c>
      <c r="D47" s="190">
        <v>71000</v>
      </c>
      <c r="E47" s="190">
        <v>21207.05</v>
      </c>
      <c r="F47" s="190"/>
      <c r="G47" s="190"/>
      <c r="H47" s="190"/>
      <c r="I47" s="191">
        <f t="shared" si="1"/>
        <v>0.29869084507042254</v>
      </c>
      <c r="J47" s="25"/>
    </row>
    <row r="48" spans="1:10" ht="111" customHeight="1">
      <c r="A48" s="25"/>
      <c r="B48" s="193" t="s">
        <v>412</v>
      </c>
      <c r="C48" s="189" t="s">
        <v>343</v>
      </c>
      <c r="D48" s="190">
        <v>800000</v>
      </c>
      <c r="E48" s="190">
        <v>447204.57</v>
      </c>
      <c r="F48" s="190"/>
      <c r="G48" s="190"/>
      <c r="H48" s="190"/>
      <c r="I48" s="191">
        <f t="shared" si="1"/>
        <v>0.55900571249999997</v>
      </c>
      <c r="J48" s="25"/>
    </row>
    <row r="49" spans="1:10" ht="51" customHeight="1">
      <c r="A49" s="25"/>
      <c r="B49" s="193" t="s">
        <v>413</v>
      </c>
      <c r="C49" s="189" t="s">
        <v>345</v>
      </c>
      <c r="D49" s="190">
        <v>4278514</v>
      </c>
      <c r="E49" s="190">
        <v>3787635</v>
      </c>
      <c r="F49" s="190"/>
      <c r="G49" s="190"/>
      <c r="H49" s="190"/>
      <c r="I49" s="191">
        <f t="shared" si="1"/>
        <v>0.88526881061976193</v>
      </c>
      <c r="J49" s="25"/>
    </row>
    <row r="50" spans="1:10" ht="41.25" customHeight="1">
      <c r="A50" s="25"/>
      <c r="B50" s="179" t="s">
        <v>264</v>
      </c>
      <c r="C50" s="47" t="s">
        <v>265</v>
      </c>
      <c r="D50" s="187">
        <f>SUM(D51:D57)</f>
        <v>12201663.6</v>
      </c>
      <c r="E50" s="187">
        <f>SUM(E51:E57)</f>
        <v>10490370.539999999</v>
      </c>
      <c r="F50" s="187">
        <v>0</v>
      </c>
      <c r="G50" s="187">
        <v>0</v>
      </c>
      <c r="H50" s="187">
        <v>1317710.4799999995</v>
      </c>
      <c r="I50" s="188">
        <f t="shared" ref="I50:I62" si="2">E50/D50</f>
        <v>0.8597492017399988</v>
      </c>
      <c r="J50" s="25"/>
    </row>
    <row r="51" spans="1:10" ht="58.5" customHeight="1">
      <c r="A51" s="25"/>
      <c r="B51" s="179" t="s">
        <v>266</v>
      </c>
      <c r="C51" s="189" t="s">
        <v>248</v>
      </c>
      <c r="D51" s="190">
        <v>465993</v>
      </c>
      <c r="E51" s="190">
        <v>399113.2</v>
      </c>
      <c r="F51" s="190">
        <v>0</v>
      </c>
      <c r="G51" s="190">
        <v>0</v>
      </c>
      <c r="H51" s="190">
        <v>79473.31</v>
      </c>
      <c r="I51" s="191">
        <f t="shared" si="2"/>
        <v>0.85647895998437751</v>
      </c>
      <c r="J51" s="25"/>
    </row>
    <row r="52" spans="1:10" ht="30.75" customHeight="1">
      <c r="A52" s="25"/>
      <c r="B52" s="179" t="s">
        <v>267</v>
      </c>
      <c r="C52" s="189" t="s">
        <v>351</v>
      </c>
      <c r="D52" s="190">
        <v>3854099.6</v>
      </c>
      <c r="E52" s="190">
        <v>3149258.08</v>
      </c>
      <c r="F52" s="190">
        <v>0</v>
      </c>
      <c r="G52" s="190">
        <v>0</v>
      </c>
      <c r="H52" s="190">
        <v>23627.389999999898</v>
      </c>
      <c r="I52" s="191">
        <f t="shared" si="2"/>
        <v>0.81711901788941832</v>
      </c>
      <c r="J52" s="25"/>
    </row>
    <row r="53" spans="1:10" ht="21.75" customHeight="1">
      <c r="A53" s="25"/>
      <c r="B53" s="179" t="s">
        <v>268</v>
      </c>
      <c r="C53" s="189" t="s">
        <v>269</v>
      </c>
      <c r="D53" s="190">
        <v>2107384</v>
      </c>
      <c r="E53" s="190">
        <v>1971918.98</v>
      </c>
      <c r="F53" s="190">
        <v>0</v>
      </c>
      <c r="G53" s="190">
        <v>0</v>
      </c>
      <c r="H53" s="190">
        <v>500622.94999999995</v>
      </c>
      <c r="I53" s="191">
        <f t="shared" si="2"/>
        <v>0.93571887230803685</v>
      </c>
      <c r="J53" s="25"/>
    </row>
    <row r="54" spans="1:10" ht="29.25" customHeight="1">
      <c r="A54" s="25"/>
      <c r="B54" s="179" t="s">
        <v>270</v>
      </c>
      <c r="C54" s="189" t="s">
        <v>271</v>
      </c>
      <c r="D54" s="190">
        <v>205257</v>
      </c>
      <c r="E54" s="190">
        <v>186177.81</v>
      </c>
      <c r="F54" s="190">
        <v>0</v>
      </c>
      <c r="G54" s="190">
        <v>0</v>
      </c>
      <c r="H54" s="190">
        <v>85675.949999999983</v>
      </c>
      <c r="I54" s="191">
        <f t="shared" si="2"/>
        <v>0.90704731141934258</v>
      </c>
      <c r="J54" s="25"/>
    </row>
    <row r="55" spans="1:10" ht="48.75" customHeight="1">
      <c r="A55" s="25"/>
      <c r="B55" s="179" t="s">
        <v>272</v>
      </c>
      <c r="C55" s="189" t="s">
        <v>273</v>
      </c>
      <c r="D55" s="190">
        <v>4220198</v>
      </c>
      <c r="E55" s="190">
        <v>3734297.57</v>
      </c>
      <c r="F55" s="190">
        <v>0</v>
      </c>
      <c r="G55" s="190">
        <v>0</v>
      </c>
      <c r="H55" s="190">
        <v>517409.24</v>
      </c>
      <c r="I55" s="191">
        <f t="shared" si="2"/>
        <v>0.88486312016639979</v>
      </c>
      <c r="J55" s="25"/>
    </row>
    <row r="56" spans="1:10" ht="40.5" customHeight="1">
      <c r="A56" s="25"/>
      <c r="B56" s="179" t="s">
        <v>274</v>
      </c>
      <c r="C56" s="189" t="s">
        <v>275</v>
      </c>
      <c r="D56" s="190">
        <v>1131282</v>
      </c>
      <c r="E56" s="190">
        <v>861759.4</v>
      </c>
      <c r="F56" s="190">
        <v>0</v>
      </c>
      <c r="G56" s="190">
        <v>0</v>
      </c>
      <c r="H56" s="190">
        <v>85772.639999999956</v>
      </c>
      <c r="I56" s="191">
        <f t="shared" si="2"/>
        <v>0.76175471721462906</v>
      </c>
      <c r="J56" s="25"/>
    </row>
    <row r="57" spans="1:10" ht="40.5" customHeight="1">
      <c r="A57" s="25"/>
      <c r="B57" s="179" t="s">
        <v>211</v>
      </c>
      <c r="C57" s="189" t="s">
        <v>213</v>
      </c>
      <c r="D57" s="190">
        <v>217450</v>
      </c>
      <c r="E57" s="190">
        <v>187845.5</v>
      </c>
      <c r="F57" s="190">
        <v>0</v>
      </c>
      <c r="G57" s="190">
        <v>0</v>
      </c>
      <c r="H57" s="190">
        <v>25129</v>
      </c>
      <c r="I57" s="191">
        <f t="shared" si="2"/>
        <v>0.86385605886410666</v>
      </c>
      <c r="J57" s="25"/>
    </row>
    <row r="58" spans="1:10" ht="39.75" customHeight="1">
      <c r="A58" s="25"/>
      <c r="B58" s="179" t="s">
        <v>276</v>
      </c>
      <c r="C58" s="47" t="s">
        <v>215</v>
      </c>
      <c r="D58" s="187">
        <f>SUM(D59:D61)</f>
        <v>1718087</v>
      </c>
      <c r="E58" s="187">
        <f>SUM(E59:E61)</f>
        <v>1501436.14</v>
      </c>
      <c r="F58" s="187">
        <v>0</v>
      </c>
      <c r="G58" s="187">
        <v>0</v>
      </c>
      <c r="H58" s="187">
        <v>257344.31000000006</v>
      </c>
      <c r="I58" s="188">
        <f t="shared" si="2"/>
        <v>0.87389994802358661</v>
      </c>
      <c r="J58" s="25"/>
    </row>
    <row r="59" spans="1:10" ht="61.5" customHeight="1">
      <c r="A59" s="25"/>
      <c r="B59" s="179" t="s">
        <v>277</v>
      </c>
      <c r="C59" s="189" t="s">
        <v>248</v>
      </c>
      <c r="D59" s="190">
        <v>1382080</v>
      </c>
      <c r="E59" s="190">
        <v>1181436.1399999999</v>
      </c>
      <c r="F59" s="190">
        <v>0</v>
      </c>
      <c r="G59" s="190">
        <v>0</v>
      </c>
      <c r="H59" s="190">
        <v>215222.31</v>
      </c>
      <c r="I59" s="191">
        <f t="shared" si="2"/>
        <v>0.85482471347534139</v>
      </c>
      <c r="J59" s="25"/>
    </row>
    <row r="60" spans="1:10" ht="41.25" customHeight="1">
      <c r="A60" s="25"/>
      <c r="B60" s="193" t="s">
        <v>454</v>
      </c>
      <c r="C60" s="189" t="s">
        <v>244</v>
      </c>
      <c r="D60" s="190">
        <v>7</v>
      </c>
      <c r="E60" s="190"/>
      <c r="F60" s="190"/>
      <c r="G60" s="190"/>
      <c r="H60" s="190"/>
      <c r="I60" s="191">
        <f t="shared" si="2"/>
        <v>0</v>
      </c>
      <c r="J60" s="25"/>
    </row>
    <row r="61" spans="1:10" ht="66.75" customHeight="1">
      <c r="A61" s="25"/>
      <c r="B61" s="179" t="s">
        <v>166</v>
      </c>
      <c r="C61" s="189" t="s">
        <v>168</v>
      </c>
      <c r="D61" s="190">
        <v>336000</v>
      </c>
      <c r="E61" s="190">
        <v>320000</v>
      </c>
      <c r="F61" s="190">
        <v>0</v>
      </c>
      <c r="G61" s="190">
        <v>0</v>
      </c>
      <c r="H61" s="190">
        <v>42122</v>
      </c>
      <c r="I61" s="191">
        <f t="shared" si="2"/>
        <v>0.95238095238095233</v>
      </c>
      <c r="J61" s="25"/>
    </row>
    <row r="62" spans="1:10" ht="21" customHeight="1">
      <c r="A62" s="25"/>
      <c r="B62" s="386" t="s">
        <v>278</v>
      </c>
      <c r="C62" s="386"/>
      <c r="D62" s="187">
        <f>D58+D50+D30+D8+D44</f>
        <v>167207878.80000001</v>
      </c>
      <c r="E62" s="187">
        <f>E58+E50+E30+E8+E44</f>
        <v>140874589.09999999</v>
      </c>
      <c r="F62" s="187">
        <v>779083.46999999974</v>
      </c>
      <c r="G62" s="187">
        <v>0</v>
      </c>
      <c r="H62" s="187">
        <v>12416415.599999994</v>
      </c>
      <c r="I62" s="188">
        <f t="shared" si="2"/>
        <v>0.84251166937236444</v>
      </c>
      <c r="J62" s="25"/>
    </row>
    <row r="63" spans="1:10" ht="20.25">
      <c r="B63" s="196"/>
      <c r="C63" s="196"/>
      <c r="D63" s="196"/>
      <c r="E63" s="196"/>
      <c r="F63" s="196"/>
      <c r="G63" s="196"/>
      <c r="H63" s="196"/>
      <c r="I63" s="196"/>
    </row>
    <row r="64" spans="1:10" s="9" customFormat="1" ht="60.75">
      <c r="B64" s="311"/>
      <c r="C64" s="312" t="s">
        <v>561</v>
      </c>
      <c r="D64" s="312"/>
      <c r="E64" s="312"/>
      <c r="F64" s="312"/>
      <c r="G64" s="312"/>
      <c r="H64" s="312"/>
      <c r="I64" s="312"/>
    </row>
  </sheetData>
  <mergeCells count="11">
    <mergeCell ref="B62:C62"/>
    <mergeCell ref="B1:C1"/>
    <mergeCell ref="B2:I2"/>
    <mergeCell ref="B3:I3"/>
    <mergeCell ref="B6:B7"/>
    <mergeCell ref="C6:C7"/>
    <mergeCell ref="F6:F7"/>
    <mergeCell ref="G6:G7"/>
    <mergeCell ref="H6:H7"/>
    <mergeCell ref="I6:I7"/>
    <mergeCell ref="E1:I1"/>
  </mergeCells>
  <pageMargins left="0.70866141732283472" right="0.70866141732283472" top="0.74803149606299213" bottom="0.74803149606299213" header="0.31496062992125984" footer="0.31496062992125984"/>
  <pageSetup paperSize="9" scale="54" fitToHeight="4" pageOrder="overThenDown" orientation="portrait" horizontalDpi="300" verticalDpi="300" r:id="rId1"/>
  <headerFooter alignWithMargins="0"/>
  <rowBreaks count="1" manualBreakCount="1">
    <brk id="5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view="pageBreakPreview" topLeftCell="B1" zoomScale="80" zoomScaleNormal="100" zoomScaleSheetLayoutView="80" workbookViewId="0">
      <selection activeCell="B2" sqref="B2:F2"/>
    </sheetView>
  </sheetViews>
  <sheetFormatPr defaultRowHeight="12.75"/>
  <cols>
    <col min="1" max="1" width="8.85546875" style="1" hidden="1" customWidth="1"/>
    <col min="2" max="2" width="11.5703125" style="1" customWidth="1"/>
    <col min="3" max="3" width="65.28515625" style="1" customWidth="1"/>
    <col min="4" max="4" width="16.28515625" style="1" customWidth="1"/>
    <col min="5" max="5" width="16.5703125" style="1" customWidth="1"/>
    <col min="6" max="6" width="14.28515625" style="1" customWidth="1"/>
    <col min="7" max="8" width="8.85546875" style="1" hidden="1" customWidth="1"/>
    <col min="9" max="247" width="9.140625" style="1"/>
    <col min="248" max="248" width="0" style="1" hidden="1" customWidth="1"/>
    <col min="249" max="249" width="11.5703125" style="1" customWidth="1"/>
    <col min="250" max="250" width="65.28515625" style="1" customWidth="1"/>
    <col min="251" max="252" width="0" style="1" hidden="1" customWidth="1"/>
    <col min="253" max="253" width="15" style="1" customWidth="1"/>
    <col min="254" max="257" width="0" style="1" hidden="1" customWidth="1"/>
    <col min="258" max="258" width="16.5703125" style="1" customWidth="1"/>
    <col min="259" max="259" width="0.140625" style="1" customWidth="1"/>
    <col min="260" max="261" width="0" style="1" hidden="1" customWidth="1"/>
    <col min="262" max="262" width="11.140625" style="1" customWidth="1"/>
    <col min="263" max="264" width="0" style="1" hidden="1" customWidth="1"/>
    <col min="265" max="503" width="9.140625" style="1"/>
    <col min="504" max="504" width="0" style="1" hidden="1" customWidth="1"/>
    <col min="505" max="505" width="11.5703125" style="1" customWidth="1"/>
    <col min="506" max="506" width="65.28515625" style="1" customWidth="1"/>
    <col min="507" max="508" width="0" style="1" hidden="1" customWidth="1"/>
    <col min="509" max="509" width="15" style="1" customWidth="1"/>
    <col min="510" max="513" width="0" style="1" hidden="1" customWidth="1"/>
    <col min="514" max="514" width="16.5703125" style="1" customWidth="1"/>
    <col min="515" max="515" width="0.140625" style="1" customWidth="1"/>
    <col min="516" max="517" width="0" style="1" hidden="1" customWidth="1"/>
    <col min="518" max="518" width="11.140625" style="1" customWidth="1"/>
    <col min="519" max="520" width="0" style="1" hidden="1" customWidth="1"/>
    <col min="521" max="759" width="9.140625" style="1"/>
    <col min="760" max="760" width="0" style="1" hidden="1" customWidth="1"/>
    <col min="761" max="761" width="11.5703125" style="1" customWidth="1"/>
    <col min="762" max="762" width="65.28515625" style="1" customWidth="1"/>
    <col min="763" max="764" width="0" style="1" hidden="1" customWidth="1"/>
    <col min="765" max="765" width="15" style="1" customWidth="1"/>
    <col min="766" max="769" width="0" style="1" hidden="1" customWidth="1"/>
    <col min="770" max="770" width="16.5703125" style="1" customWidth="1"/>
    <col min="771" max="771" width="0.140625" style="1" customWidth="1"/>
    <col min="772" max="773" width="0" style="1" hidden="1" customWidth="1"/>
    <col min="774" max="774" width="11.140625" style="1" customWidth="1"/>
    <col min="775" max="776" width="0" style="1" hidden="1" customWidth="1"/>
    <col min="777" max="1015" width="9.140625" style="1"/>
    <col min="1016" max="1016" width="0" style="1" hidden="1" customWidth="1"/>
    <col min="1017" max="1017" width="11.5703125" style="1" customWidth="1"/>
    <col min="1018" max="1018" width="65.28515625" style="1" customWidth="1"/>
    <col min="1019" max="1020" width="0" style="1" hidden="1" customWidth="1"/>
    <col min="1021" max="1021" width="15" style="1" customWidth="1"/>
    <col min="1022" max="1025" width="0" style="1" hidden="1" customWidth="1"/>
    <col min="1026" max="1026" width="16.5703125" style="1" customWidth="1"/>
    <col min="1027" max="1027" width="0.140625" style="1" customWidth="1"/>
    <col min="1028" max="1029" width="0" style="1" hidden="1" customWidth="1"/>
    <col min="1030" max="1030" width="11.140625" style="1" customWidth="1"/>
    <col min="1031" max="1032" width="0" style="1" hidden="1" customWidth="1"/>
    <col min="1033" max="1271" width="9.140625" style="1"/>
    <col min="1272" max="1272" width="0" style="1" hidden="1" customWidth="1"/>
    <col min="1273" max="1273" width="11.5703125" style="1" customWidth="1"/>
    <col min="1274" max="1274" width="65.28515625" style="1" customWidth="1"/>
    <col min="1275" max="1276" width="0" style="1" hidden="1" customWidth="1"/>
    <col min="1277" max="1277" width="15" style="1" customWidth="1"/>
    <col min="1278" max="1281" width="0" style="1" hidden="1" customWidth="1"/>
    <col min="1282" max="1282" width="16.5703125" style="1" customWidth="1"/>
    <col min="1283" max="1283" width="0.140625" style="1" customWidth="1"/>
    <col min="1284" max="1285" width="0" style="1" hidden="1" customWidth="1"/>
    <col min="1286" max="1286" width="11.140625" style="1" customWidth="1"/>
    <col min="1287" max="1288" width="0" style="1" hidden="1" customWidth="1"/>
    <col min="1289" max="1527" width="9.140625" style="1"/>
    <col min="1528" max="1528" width="0" style="1" hidden="1" customWidth="1"/>
    <col min="1529" max="1529" width="11.5703125" style="1" customWidth="1"/>
    <col min="1530" max="1530" width="65.28515625" style="1" customWidth="1"/>
    <col min="1531" max="1532" width="0" style="1" hidden="1" customWidth="1"/>
    <col min="1533" max="1533" width="15" style="1" customWidth="1"/>
    <col min="1534" max="1537" width="0" style="1" hidden="1" customWidth="1"/>
    <col min="1538" max="1538" width="16.5703125" style="1" customWidth="1"/>
    <col min="1539" max="1539" width="0.140625" style="1" customWidth="1"/>
    <col min="1540" max="1541" width="0" style="1" hidden="1" customWidth="1"/>
    <col min="1542" max="1542" width="11.140625" style="1" customWidth="1"/>
    <col min="1543" max="1544" width="0" style="1" hidden="1" customWidth="1"/>
    <col min="1545" max="1783" width="9.140625" style="1"/>
    <col min="1784" max="1784" width="0" style="1" hidden="1" customWidth="1"/>
    <col min="1785" max="1785" width="11.5703125" style="1" customWidth="1"/>
    <col min="1786" max="1786" width="65.28515625" style="1" customWidth="1"/>
    <col min="1787" max="1788" width="0" style="1" hidden="1" customWidth="1"/>
    <col min="1789" max="1789" width="15" style="1" customWidth="1"/>
    <col min="1790" max="1793" width="0" style="1" hidden="1" customWidth="1"/>
    <col min="1794" max="1794" width="16.5703125" style="1" customWidth="1"/>
    <col min="1795" max="1795" width="0.140625" style="1" customWidth="1"/>
    <col min="1796" max="1797" width="0" style="1" hidden="1" customWidth="1"/>
    <col min="1798" max="1798" width="11.140625" style="1" customWidth="1"/>
    <col min="1799" max="1800" width="0" style="1" hidden="1" customWidth="1"/>
    <col min="1801" max="2039" width="9.140625" style="1"/>
    <col min="2040" max="2040" width="0" style="1" hidden="1" customWidth="1"/>
    <col min="2041" max="2041" width="11.5703125" style="1" customWidth="1"/>
    <col min="2042" max="2042" width="65.28515625" style="1" customWidth="1"/>
    <col min="2043" max="2044" width="0" style="1" hidden="1" customWidth="1"/>
    <col min="2045" max="2045" width="15" style="1" customWidth="1"/>
    <col min="2046" max="2049" width="0" style="1" hidden="1" customWidth="1"/>
    <col min="2050" max="2050" width="16.5703125" style="1" customWidth="1"/>
    <col min="2051" max="2051" width="0.140625" style="1" customWidth="1"/>
    <col min="2052" max="2053" width="0" style="1" hidden="1" customWidth="1"/>
    <col min="2054" max="2054" width="11.140625" style="1" customWidth="1"/>
    <col min="2055" max="2056" width="0" style="1" hidden="1" customWidth="1"/>
    <col min="2057" max="2295" width="9.140625" style="1"/>
    <col min="2296" max="2296" width="0" style="1" hidden="1" customWidth="1"/>
    <col min="2297" max="2297" width="11.5703125" style="1" customWidth="1"/>
    <col min="2298" max="2298" width="65.28515625" style="1" customWidth="1"/>
    <col min="2299" max="2300" width="0" style="1" hidden="1" customWidth="1"/>
    <col min="2301" max="2301" width="15" style="1" customWidth="1"/>
    <col min="2302" max="2305" width="0" style="1" hidden="1" customWidth="1"/>
    <col min="2306" max="2306" width="16.5703125" style="1" customWidth="1"/>
    <col min="2307" max="2307" width="0.140625" style="1" customWidth="1"/>
    <col min="2308" max="2309" width="0" style="1" hidden="1" customWidth="1"/>
    <col min="2310" max="2310" width="11.140625" style="1" customWidth="1"/>
    <col min="2311" max="2312" width="0" style="1" hidden="1" customWidth="1"/>
    <col min="2313" max="2551" width="9.140625" style="1"/>
    <col min="2552" max="2552" width="0" style="1" hidden="1" customWidth="1"/>
    <col min="2553" max="2553" width="11.5703125" style="1" customWidth="1"/>
    <col min="2554" max="2554" width="65.28515625" style="1" customWidth="1"/>
    <col min="2555" max="2556" width="0" style="1" hidden="1" customWidth="1"/>
    <col min="2557" max="2557" width="15" style="1" customWidth="1"/>
    <col min="2558" max="2561" width="0" style="1" hidden="1" customWidth="1"/>
    <col min="2562" max="2562" width="16.5703125" style="1" customWidth="1"/>
    <col min="2563" max="2563" width="0.140625" style="1" customWidth="1"/>
    <col min="2564" max="2565" width="0" style="1" hidden="1" customWidth="1"/>
    <col min="2566" max="2566" width="11.140625" style="1" customWidth="1"/>
    <col min="2567" max="2568" width="0" style="1" hidden="1" customWidth="1"/>
    <col min="2569" max="2807" width="9.140625" style="1"/>
    <col min="2808" max="2808" width="0" style="1" hidden="1" customWidth="1"/>
    <col min="2809" max="2809" width="11.5703125" style="1" customWidth="1"/>
    <col min="2810" max="2810" width="65.28515625" style="1" customWidth="1"/>
    <col min="2811" max="2812" width="0" style="1" hidden="1" customWidth="1"/>
    <col min="2813" max="2813" width="15" style="1" customWidth="1"/>
    <col min="2814" max="2817" width="0" style="1" hidden="1" customWidth="1"/>
    <col min="2818" max="2818" width="16.5703125" style="1" customWidth="1"/>
    <col min="2819" max="2819" width="0.140625" style="1" customWidth="1"/>
    <col min="2820" max="2821" width="0" style="1" hidden="1" customWidth="1"/>
    <col min="2822" max="2822" width="11.140625" style="1" customWidth="1"/>
    <col min="2823" max="2824" width="0" style="1" hidden="1" customWidth="1"/>
    <col min="2825" max="3063" width="9.140625" style="1"/>
    <col min="3064" max="3064" width="0" style="1" hidden="1" customWidth="1"/>
    <col min="3065" max="3065" width="11.5703125" style="1" customWidth="1"/>
    <col min="3066" max="3066" width="65.28515625" style="1" customWidth="1"/>
    <col min="3067" max="3068" width="0" style="1" hidden="1" customWidth="1"/>
    <col min="3069" max="3069" width="15" style="1" customWidth="1"/>
    <col min="3070" max="3073" width="0" style="1" hidden="1" customWidth="1"/>
    <col min="3074" max="3074" width="16.5703125" style="1" customWidth="1"/>
    <col min="3075" max="3075" width="0.140625" style="1" customWidth="1"/>
    <col min="3076" max="3077" width="0" style="1" hidden="1" customWidth="1"/>
    <col min="3078" max="3078" width="11.140625" style="1" customWidth="1"/>
    <col min="3079" max="3080" width="0" style="1" hidden="1" customWidth="1"/>
    <col min="3081" max="3319" width="9.140625" style="1"/>
    <col min="3320" max="3320" width="0" style="1" hidden="1" customWidth="1"/>
    <col min="3321" max="3321" width="11.5703125" style="1" customWidth="1"/>
    <col min="3322" max="3322" width="65.28515625" style="1" customWidth="1"/>
    <col min="3323" max="3324" width="0" style="1" hidden="1" customWidth="1"/>
    <col min="3325" max="3325" width="15" style="1" customWidth="1"/>
    <col min="3326" max="3329" width="0" style="1" hidden="1" customWidth="1"/>
    <col min="3330" max="3330" width="16.5703125" style="1" customWidth="1"/>
    <col min="3331" max="3331" width="0.140625" style="1" customWidth="1"/>
    <col min="3332" max="3333" width="0" style="1" hidden="1" customWidth="1"/>
    <col min="3334" max="3334" width="11.140625" style="1" customWidth="1"/>
    <col min="3335" max="3336" width="0" style="1" hidden="1" customWidth="1"/>
    <col min="3337" max="3575" width="9.140625" style="1"/>
    <col min="3576" max="3576" width="0" style="1" hidden="1" customWidth="1"/>
    <col min="3577" max="3577" width="11.5703125" style="1" customWidth="1"/>
    <col min="3578" max="3578" width="65.28515625" style="1" customWidth="1"/>
    <col min="3579" max="3580" width="0" style="1" hidden="1" customWidth="1"/>
    <col min="3581" max="3581" width="15" style="1" customWidth="1"/>
    <col min="3582" max="3585" width="0" style="1" hidden="1" customWidth="1"/>
    <col min="3586" max="3586" width="16.5703125" style="1" customWidth="1"/>
    <col min="3587" max="3587" width="0.140625" style="1" customWidth="1"/>
    <col min="3588" max="3589" width="0" style="1" hidden="1" customWidth="1"/>
    <col min="3590" max="3590" width="11.140625" style="1" customWidth="1"/>
    <col min="3591" max="3592" width="0" style="1" hidden="1" customWidth="1"/>
    <col min="3593" max="3831" width="9.140625" style="1"/>
    <col min="3832" max="3832" width="0" style="1" hidden="1" customWidth="1"/>
    <col min="3833" max="3833" width="11.5703125" style="1" customWidth="1"/>
    <col min="3834" max="3834" width="65.28515625" style="1" customWidth="1"/>
    <col min="3835" max="3836" width="0" style="1" hidden="1" customWidth="1"/>
    <col min="3837" max="3837" width="15" style="1" customWidth="1"/>
    <col min="3838" max="3841" width="0" style="1" hidden="1" customWidth="1"/>
    <col min="3842" max="3842" width="16.5703125" style="1" customWidth="1"/>
    <col min="3843" max="3843" width="0.140625" style="1" customWidth="1"/>
    <col min="3844" max="3845" width="0" style="1" hidden="1" customWidth="1"/>
    <col min="3846" max="3846" width="11.140625" style="1" customWidth="1"/>
    <col min="3847" max="3848" width="0" style="1" hidden="1" customWidth="1"/>
    <col min="3849" max="4087" width="9.140625" style="1"/>
    <col min="4088" max="4088" width="0" style="1" hidden="1" customWidth="1"/>
    <col min="4089" max="4089" width="11.5703125" style="1" customWidth="1"/>
    <col min="4090" max="4090" width="65.28515625" style="1" customWidth="1"/>
    <col min="4091" max="4092" width="0" style="1" hidden="1" customWidth="1"/>
    <col min="4093" max="4093" width="15" style="1" customWidth="1"/>
    <col min="4094" max="4097" width="0" style="1" hidden="1" customWidth="1"/>
    <col min="4098" max="4098" width="16.5703125" style="1" customWidth="1"/>
    <col min="4099" max="4099" width="0.140625" style="1" customWidth="1"/>
    <col min="4100" max="4101" width="0" style="1" hidden="1" customWidth="1"/>
    <col min="4102" max="4102" width="11.140625" style="1" customWidth="1"/>
    <col min="4103" max="4104" width="0" style="1" hidden="1" customWidth="1"/>
    <col min="4105" max="4343" width="9.140625" style="1"/>
    <col min="4344" max="4344" width="0" style="1" hidden="1" customWidth="1"/>
    <col min="4345" max="4345" width="11.5703125" style="1" customWidth="1"/>
    <col min="4346" max="4346" width="65.28515625" style="1" customWidth="1"/>
    <col min="4347" max="4348" width="0" style="1" hidden="1" customWidth="1"/>
    <col min="4349" max="4349" width="15" style="1" customWidth="1"/>
    <col min="4350" max="4353" width="0" style="1" hidden="1" customWidth="1"/>
    <col min="4354" max="4354" width="16.5703125" style="1" customWidth="1"/>
    <col min="4355" max="4355" width="0.140625" style="1" customWidth="1"/>
    <col min="4356" max="4357" width="0" style="1" hidden="1" customWidth="1"/>
    <col min="4358" max="4358" width="11.140625" style="1" customWidth="1"/>
    <col min="4359" max="4360" width="0" style="1" hidden="1" customWidth="1"/>
    <col min="4361" max="4599" width="9.140625" style="1"/>
    <col min="4600" max="4600" width="0" style="1" hidden="1" customWidth="1"/>
    <col min="4601" max="4601" width="11.5703125" style="1" customWidth="1"/>
    <col min="4602" max="4602" width="65.28515625" style="1" customWidth="1"/>
    <col min="4603" max="4604" width="0" style="1" hidden="1" customWidth="1"/>
    <col min="4605" max="4605" width="15" style="1" customWidth="1"/>
    <col min="4606" max="4609" width="0" style="1" hidden="1" customWidth="1"/>
    <col min="4610" max="4610" width="16.5703125" style="1" customWidth="1"/>
    <col min="4611" max="4611" width="0.140625" style="1" customWidth="1"/>
    <col min="4612" max="4613" width="0" style="1" hidden="1" customWidth="1"/>
    <col min="4614" max="4614" width="11.140625" style="1" customWidth="1"/>
    <col min="4615" max="4616" width="0" style="1" hidden="1" customWidth="1"/>
    <col min="4617" max="4855" width="9.140625" style="1"/>
    <col min="4856" max="4856" width="0" style="1" hidden="1" customWidth="1"/>
    <col min="4857" max="4857" width="11.5703125" style="1" customWidth="1"/>
    <col min="4858" max="4858" width="65.28515625" style="1" customWidth="1"/>
    <col min="4859" max="4860" width="0" style="1" hidden="1" customWidth="1"/>
    <col min="4861" max="4861" width="15" style="1" customWidth="1"/>
    <col min="4862" max="4865" width="0" style="1" hidden="1" customWidth="1"/>
    <col min="4866" max="4866" width="16.5703125" style="1" customWidth="1"/>
    <col min="4867" max="4867" width="0.140625" style="1" customWidth="1"/>
    <col min="4868" max="4869" width="0" style="1" hidden="1" customWidth="1"/>
    <col min="4870" max="4870" width="11.140625" style="1" customWidth="1"/>
    <col min="4871" max="4872" width="0" style="1" hidden="1" customWidth="1"/>
    <col min="4873" max="5111" width="9.140625" style="1"/>
    <col min="5112" max="5112" width="0" style="1" hidden="1" customWidth="1"/>
    <col min="5113" max="5113" width="11.5703125" style="1" customWidth="1"/>
    <col min="5114" max="5114" width="65.28515625" style="1" customWidth="1"/>
    <col min="5115" max="5116" width="0" style="1" hidden="1" customWidth="1"/>
    <col min="5117" max="5117" width="15" style="1" customWidth="1"/>
    <col min="5118" max="5121" width="0" style="1" hidden="1" customWidth="1"/>
    <col min="5122" max="5122" width="16.5703125" style="1" customWidth="1"/>
    <col min="5123" max="5123" width="0.140625" style="1" customWidth="1"/>
    <col min="5124" max="5125" width="0" style="1" hidden="1" customWidth="1"/>
    <col min="5126" max="5126" width="11.140625" style="1" customWidth="1"/>
    <col min="5127" max="5128" width="0" style="1" hidden="1" customWidth="1"/>
    <col min="5129" max="5367" width="9.140625" style="1"/>
    <col min="5368" max="5368" width="0" style="1" hidden="1" customWidth="1"/>
    <col min="5369" max="5369" width="11.5703125" style="1" customWidth="1"/>
    <col min="5370" max="5370" width="65.28515625" style="1" customWidth="1"/>
    <col min="5371" max="5372" width="0" style="1" hidden="1" customWidth="1"/>
    <col min="5373" max="5373" width="15" style="1" customWidth="1"/>
    <col min="5374" max="5377" width="0" style="1" hidden="1" customWidth="1"/>
    <col min="5378" max="5378" width="16.5703125" style="1" customWidth="1"/>
    <col min="5379" max="5379" width="0.140625" style="1" customWidth="1"/>
    <col min="5380" max="5381" width="0" style="1" hidden="1" customWidth="1"/>
    <col min="5382" max="5382" width="11.140625" style="1" customWidth="1"/>
    <col min="5383" max="5384" width="0" style="1" hidden="1" customWidth="1"/>
    <col min="5385" max="5623" width="9.140625" style="1"/>
    <col min="5624" max="5624" width="0" style="1" hidden="1" customWidth="1"/>
    <col min="5625" max="5625" width="11.5703125" style="1" customWidth="1"/>
    <col min="5626" max="5626" width="65.28515625" style="1" customWidth="1"/>
    <col min="5627" max="5628" width="0" style="1" hidden="1" customWidth="1"/>
    <col min="5629" max="5629" width="15" style="1" customWidth="1"/>
    <col min="5630" max="5633" width="0" style="1" hidden="1" customWidth="1"/>
    <col min="5634" max="5634" width="16.5703125" style="1" customWidth="1"/>
    <col min="5635" max="5635" width="0.140625" style="1" customWidth="1"/>
    <col min="5636" max="5637" width="0" style="1" hidden="1" customWidth="1"/>
    <col min="5638" max="5638" width="11.140625" style="1" customWidth="1"/>
    <col min="5639" max="5640" width="0" style="1" hidden="1" customWidth="1"/>
    <col min="5641" max="5879" width="9.140625" style="1"/>
    <col min="5880" max="5880" width="0" style="1" hidden="1" customWidth="1"/>
    <col min="5881" max="5881" width="11.5703125" style="1" customWidth="1"/>
    <col min="5882" max="5882" width="65.28515625" style="1" customWidth="1"/>
    <col min="5883" max="5884" width="0" style="1" hidden="1" customWidth="1"/>
    <col min="5885" max="5885" width="15" style="1" customWidth="1"/>
    <col min="5886" max="5889" width="0" style="1" hidden="1" customWidth="1"/>
    <col min="5890" max="5890" width="16.5703125" style="1" customWidth="1"/>
    <col min="5891" max="5891" width="0.140625" style="1" customWidth="1"/>
    <col min="5892" max="5893" width="0" style="1" hidden="1" customWidth="1"/>
    <col min="5894" max="5894" width="11.140625" style="1" customWidth="1"/>
    <col min="5895" max="5896" width="0" style="1" hidden="1" customWidth="1"/>
    <col min="5897" max="6135" width="9.140625" style="1"/>
    <col min="6136" max="6136" width="0" style="1" hidden="1" customWidth="1"/>
    <col min="6137" max="6137" width="11.5703125" style="1" customWidth="1"/>
    <col min="6138" max="6138" width="65.28515625" style="1" customWidth="1"/>
    <col min="6139" max="6140" width="0" style="1" hidden="1" customWidth="1"/>
    <col min="6141" max="6141" width="15" style="1" customWidth="1"/>
    <col min="6142" max="6145" width="0" style="1" hidden="1" customWidth="1"/>
    <col min="6146" max="6146" width="16.5703125" style="1" customWidth="1"/>
    <col min="6147" max="6147" width="0.140625" style="1" customWidth="1"/>
    <col min="6148" max="6149" width="0" style="1" hidden="1" customWidth="1"/>
    <col min="6150" max="6150" width="11.140625" style="1" customWidth="1"/>
    <col min="6151" max="6152" width="0" style="1" hidden="1" customWidth="1"/>
    <col min="6153" max="6391" width="9.140625" style="1"/>
    <col min="6392" max="6392" width="0" style="1" hidden="1" customWidth="1"/>
    <col min="6393" max="6393" width="11.5703125" style="1" customWidth="1"/>
    <col min="6394" max="6394" width="65.28515625" style="1" customWidth="1"/>
    <col min="6395" max="6396" width="0" style="1" hidden="1" customWidth="1"/>
    <col min="6397" max="6397" width="15" style="1" customWidth="1"/>
    <col min="6398" max="6401" width="0" style="1" hidden="1" customWidth="1"/>
    <col min="6402" max="6402" width="16.5703125" style="1" customWidth="1"/>
    <col min="6403" max="6403" width="0.140625" style="1" customWidth="1"/>
    <col min="6404" max="6405" width="0" style="1" hidden="1" customWidth="1"/>
    <col min="6406" max="6406" width="11.140625" style="1" customWidth="1"/>
    <col min="6407" max="6408" width="0" style="1" hidden="1" customWidth="1"/>
    <col min="6409" max="6647" width="9.140625" style="1"/>
    <col min="6648" max="6648" width="0" style="1" hidden="1" customWidth="1"/>
    <col min="6649" max="6649" width="11.5703125" style="1" customWidth="1"/>
    <col min="6650" max="6650" width="65.28515625" style="1" customWidth="1"/>
    <col min="6651" max="6652" width="0" style="1" hidden="1" customWidth="1"/>
    <col min="6653" max="6653" width="15" style="1" customWidth="1"/>
    <col min="6654" max="6657" width="0" style="1" hidden="1" customWidth="1"/>
    <col min="6658" max="6658" width="16.5703125" style="1" customWidth="1"/>
    <col min="6659" max="6659" width="0.140625" style="1" customWidth="1"/>
    <col min="6660" max="6661" width="0" style="1" hidden="1" customWidth="1"/>
    <col min="6662" max="6662" width="11.140625" style="1" customWidth="1"/>
    <col min="6663" max="6664" width="0" style="1" hidden="1" customWidth="1"/>
    <col min="6665" max="6903" width="9.140625" style="1"/>
    <col min="6904" max="6904" width="0" style="1" hidden="1" customWidth="1"/>
    <col min="6905" max="6905" width="11.5703125" style="1" customWidth="1"/>
    <col min="6906" max="6906" width="65.28515625" style="1" customWidth="1"/>
    <col min="6907" max="6908" width="0" style="1" hidden="1" customWidth="1"/>
    <col min="6909" max="6909" width="15" style="1" customWidth="1"/>
    <col min="6910" max="6913" width="0" style="1" hidden="1" customWidth="1"/>
    <col min="6914" max="6914" width="16.5703125" style="1" customWidth="1"/>
    <col min="6915" max="6915" width="0.140625" style="1" customWidth="1"/>
    <col min="6916" max="6917" width="0" style="1" hidden="1" customWidth="1"/>
    <col min="6918" max="6918" width="11.140625" style="1" customWidth="1"/>
    <col min="6919" max="6920" width="0" style="1" hidden="1" customWidth="1"/>
    <col min="6921" max="7159" width="9.140625" style="1"/>
    <col min="7160" max="7160" width="0" style="1" hidden="1" customWidth="1"/>
    <col min="7161" max="7161" width="11.5703125" style="1" customWidth="1"/>
    <col min="7162" max="7162" width="65.28515625" style="1" customWidth="1"/>
    <col min="7163" max="7164" width="0" style="1" hidden="1" customWidth="1"/>
    <col min="7165" max="7165" width="15" style="1" customWidth="1"/>
    <col min="7166" max="7169" width="0" style="1" hidden="1" customWidth="1"/>
    <col min="7170" max="7170" width="16.5703125" style="1" customWidth="1"/>
    <col min="7171" max="7171" width="0.140625" style="1" customWidth="1"/>
    <col min="7172" max="7173" width="0" style="1" hidden="1" customWidth="1"/>
    <col min="7174" max="7174" width="11.140625" style="1" customWidth="1"/>
    <col min="7175" max="7176" width="0" style="1" hidden="1" customWidth="1"/>
    <col min="7177" max="7415" width="9.140625" style="1"/>
    <col min="7416" max="7416" width="0" style="1" hidden="1" customWidth="1"/>
    <col min="7417" max="7417" width="11.5703125" style="1" customWidth="1"/>
    <col min="7418" max="7418" width="65.28515625" style="1" customWidth="1"/>
    <col min="7419" max="7420" width="0" style="1" hidden="1" customWidth="1"/>
    <col min="7421" max="7421" width="15" style="1" customWidth="1"/>
    <col min="7422" max="7425" width="0" style="1" hidden="1" customWidth="1"/>
    <col min="7426" max="7426" width="16.5703125" style="1" customWidth="1"/>
    <col min="7427" max="7427" width="0.140625" style="1" customWidth="1"/>
    <col min="7428" max="7429" width="0" style="1" hidden="1" customWidth="1"/>
    <col min="7430" max="7430" width="11.140625" style="1" customWidth="1"/>
    <col min="7431" max="7432" width="0" style="1" hidden="1" customWidth="1"/>
    <col min="7433" max="7671" width="9.140625" style="1"/>
    <col min="7672" max="7672" width="0" style="1" hidden="1" customWidth="1"/>
    <col min="7673" max="7673" width="11.5703125" style="1" customWidth="1"/>
    <col min="7674" max="7674" width="65.28515625" style="1" customWidth="1"/>
    <col min="7675" max="7676" width="0" style="1" hidden="1" customWidth="1"/>
    <col min="7677" max="7677" width="15" style="1" customWidth="1"/>
    <col min="7678" max="7681" width="0" style="1" hidden="1" customWidth="1"/>
    <col min="7682" max="7682" width="16.5703125" style="1" customWidth="1"/>
    <col min="7683" max="7683" width="0.140625" style="1" customWidth="1"/>
    <col min="7684" max="7685" width="0" style="1" hidden="1" customWidth="1"/>
    <col min="7686" max="7686" width="11.140625" style="1" customWidth="1"/>
    <col min="7687" max="7688" width="0" style="1" hidden="1" customWidth="1"/>
    <col min="7689" max="7927" width="9.140625" style="1"/>
    <col min="7928" max="7928" width="0" style="1" hidden="1" customWidth="1"/>
    <col min="7929" max="7929" width="11.5703125" style="1" customWidth="1"/>
    <col min="7930" max="7930" width="65.28515625" style="1" customWidth="1"/>
    <col min="7931" max="7932" width="0" style="1" hidden="1" customWidth="1"/>
    <col min="7933" max="7933" width="15" style="1" customWidth="1"/>
    <col min="7934" max="7937" width="0" style="1" hidden="1" customWidth="1"/>
    <col min="7938" max="7938" width="16.5703125" style="1" customWidth="1"/>
    <col min="7939" max="7939" width="0.140625" style="1" customWidth="1"/>
    <col min="7940" max="7941" width="0" style="1" hidden="1" customWidth="1"/>
    <col min="7942" max="7942" width="11.140625" style="1" customWidth="1"/>
    <col min="7943" max="7944" width="0" style="1" hidden="1" customWidth="1"/>
    <col min="7945" max="8183" width="9.140625" style="1"/>
    <col min="8184" max="8184" width="0" style="1" hidden="1" customWidth="1"/>
    <col min="8185" max="8185" width="11.5703125" style="1" customWidth="1"/>
    <col min="8186" max="8186" width="65.28515625" style="1" customWidth="1"/>
    <col min="8187" max="8188" width="0" style="1" hidden="1" customWidth="1"/>
    <col min="8189" max="8189" width="15" style="1" customWidth="1"/>
    <col min="8190" max="8193" width="0" style="1" hidden="1" customWidth="1"/>
    <col min="8194" max="8194" width="16.5703125" style="1" customWidth="1"/>
    <col min="8195" max="8195" width="0.140625" style="1" customWidth="1"/>
    <col min="8196" max="8197" width="0" style="1" hidden="1" customWidth="1"/>
    <col min="8198" max="8198" width="11.140625" style="1" customWidth="1"/>
    <col min="8199" max="8200" width="0" style="1" hidden="1" customWidth="1"/>
    <col min="8201" max="8439" width="9.140625" style="1"/>
    <col min="8440" max="8440" width="0" style="1" hidden="1" customWidth="1"/>
    <col min="8441" max="8441" width="11.5703125" style="1" customWidth="1"/>
    <col min="8442" max="8442" width="65.28515625" style="1" customWidth="1"/>
    <col min="8443" max="8444" width="0" style="1" hidden="1" customWidth="1"/>
    <col min="8445" max="8445" width="15" style="1" customWidth="1"/>
    <col min="8446" max="8449" width="0" style="1" hidden="1" customWidth="1"/>
    <col min="8450" max="8450" width="16.5703125" style="1" customWidth="1"/>
    <col min="8451" max="8451" width="0.140625" style="1" customWidth="1"/>
    <col min="8452" max="8453" width="0" style="1" hidden="1" customWidth="1"/>
    <col min="8454" max="8454" width="11.140625" style="1" customWidth="1"/>
    <col min="8455" max="8456" width="0" style="1" hidden="1" customWidth="1"/>
    <col min="8457" max="8695" width="9.140625" style="1"/>
    <col min="8696" max="8696" width="0" style="1" hidden="1" customWidth="1"/>
    <col min="8697" max="8697" width="11.5703125" style="1" customWidth="1"/>
    <col min="8698" max="8698" width="65.28515625" style="1" customWidth="1"/>
    <col min="8699" max="8700" width="0" style="1" hidden="1" customWidth="1"/>
    <col min="8701" max="8701" width="15" style="1" customWidth="1"/>
    <col min="8702" max="8705" width="0" style="1" hidden="1" customWidth="1"/>
    <col min="8706" max="8706" width="16.5703125" style="1" customWidth="1"/>
    <col min="8707" max="8707" width="0.140625" style="1" customWidth="1"/>
    <col min="8708" max="8709" width="0" style="1" hidden="1" customWidth="1"/>
    <col min="8710" max="8710" width="11.140625" style="1" customWidth="1"/>
    <col min="8711" max="8712" width="0" style="1" hidden="1" customWidth="1"/>
    <col min="8713" max="8951" width="9.140625" style="1"/>
    <col min="8952" max="8952" width="0" style="1" hidden="1" customWidth="1"/>
    <col min="8953" max="8953" width="11.5703125" style="1" customWidth="1"/>
    <col min="8954" max="8954" width="65.28515625" style="1" customWidth="1"/>
    <col min="8955" max="8956" width="0" style="1" hidden="1" customWidth="1"/>
    <col min="8957" max="8957" width="15" style="1" customWidth="1"/>
    <col min="8958" max="8961" width="0" style="1" hidden="1" customWidth="1"/>
    <col min="8962" max="8962" width="16.5703125" style="1" customWidth="1"/>
    <col min="8963" max="8963" width="0.140625" style="1" customWidth="1"/>
    <col min="8964" max="8965" width="0" style="1" hidden="1" customWidth="1"/>
    <col min="8966" max="8966" width="11.140625" style="1" customWidth="1"/>
    <col min="8967" max="8968" width="0" style="1" hidden="1" customWidth="1"/>
    <col min="8969" max="9207" width="9.140625" style="1"/>
    <col min="9208" max="9208" width="0" style="1" hidden="1" customWidth="1"/>
    <col min="9209" max="9209" width="11.5703125" style="1" customWidth="1"/>
    <col min="9210" max="9210" width="65.28515625" style="1" customWidth="1"/>
    <col min="9211" max="9212" width="0" style="1" hidden="1" customWidth="1"/>
    <col min="9213" max="9213" width="15" style="1" customWidth="1"/>
    <col min="9214" max="9217" width="0" style="1" hidden="1" customWidth="1"/>
    <col min="9218" max="9218" width="16.5703125" style="1" customWidth="1"/>
    <col min="9219" max="9219" width="0.140625" style="1" customWidth="1"/>
    <col min="9220" max="9221" width="0" style="1" hidden="1" customWidth="1"/>
    <col min="9222" max="9222" width="11.140625" style="1" customWidth="1"/>
    <col min="9223" max="9224" width="0" style="1" hidden="1" customWidth="1"/>
    <col min="9225" max="9463" width="9.140625" style="1"/>
    <col min="9464" max="9464" width="0" style="1" hidden="1" customWidth="1"/>
    <col min="9465" max="9465" width="11.5703125" style="1" customWidth="1"/>
    <col min="9466" max="9466" width="65.28515625" style="1" customWidth="1"/>
    <col min="9467" max="9468" width="0" style="1" hidden="1" customWidth="1"/>
    <col min="9469" max="9469" width="15" style="1" customWidth="1"/>
    <col min="9470" max="9473" width="0" style="1" hidden="1" customWidth="1"/>
    <col min="9474" max="9474" width="16.5703125" style="1" customWidth="1"/>
    <col min="9475" max="9475" width="0.140625" style="1" customWidth="1"/>
    <col min="9476" max="9477" width="0" style="1" hidden="1" customWidth="1"/>
    <col min="9478" max="9478" width="11.140625" style="1" customWidth="1"/>
    <col min="9479" max="9480" width="0" style="1" hidden="1" customWidth="1"/>
    <col min="9481" max="9719" width="9.140625" style="1"/>
    <col min="9720" max="9720" width="0" style="1" hidden="1" customWidth="1"/>
    <col min="9721" max="9721" width="11.5703125" style="1" customWidth="1"/>
    <col min="9722" max="9722" width="65.28515625" style="1" customWidth="1"/>
    <col min="9723" max="9724" width="0" style="1" hidden="1" customWidth="1"/>
    <col min="9725" max="9725" width="15" style="1" customWidth="1"/>
    <col min="9726" max="9729" width="0" style="1" hidden="1" customWidth="1"/>
    <col min="9730" max="9730" width="16.5703125" style="1" customWidth="1"/>
    <col min="9731" max="9731" width="0.140625" style="1" customWidth="1"/>
    <col min="9732" max="9733" width="0" style="1" hidden="1" customWidth="1"/>
    <col min="9734" max="9734" width="11.140625" style="1" customWidth="1"/>
    <col min="9735" max="9736" width="0" style="1" hidden="1" customWidth="1"/>
    <col min="9737" max="9975" width="9.140625" style="1"/>
    <col min="9976" max="9976" width="0" style="1" hidden="1" customWidth="1"/>
    <col min="9977" max="9977" width="11.5703125" style="1" customWidth="1"/>
    <col min="9978" max="9978" width="65.28515625" style="1" customWidth="1"/>
    <col min="9979" max="9980" width="0" style="1" hidden="1" customWidth="1"/>
    <col min="9981" max="9981" width="15" style="1" customWidth="1"/>
    <col min="9982" max="9985" width="0" style="1" hidden="1" customWidth="1"/>
    <col min="9986" max="9986" width="16.5703125" style="1" customWidth="1"/>
    <col min="9987" max="9987" width="0.140625" style="1" customWidth="1"/>
    <col min="9988" max="9989" width="0" style="1" hidden="1" customWidth="1"/>
    <col min="9990" max="9990" width="11.140625" style="1" customWidth="1"/>
    <col min="9991" max="9992" width="0" style="1" hidden="1" customWidth="1"/>
    <col min="9993" max="10231" width="9.140625" style="1"/>
    <col min="10232" max="10232" width="0" style="1" hidden="1" customWidth="1"/>
    <col min="10233" max="10233" width="11.5703125" style="1" customWidth="1"/>
    <col min="10234" max="10234" width="65.28515625" style="1" customWidth="1"/>
    <col min="10235" max="10236" width="0" style="1" hidden="1" customWidth="1"/>
    <col min="10237" max="10237" width="15" style="1" customWidth="1"/>
    <col min="10238" max="10241" width="0" style="1" hidden="1" customWidth="1"/>
    <col min="10242" max="10242" width="16.5703125" style="1" customWidth="1"/>
    <col min="10243" max="10243" width="0.140625" style="1" customWidth="1"/>
    <col min="10244" max="10245" width="0" style="1" hidden="1" customWidth="1"/>
    <col min="10246" max="10246" width="11.140625" style="1" customWidth="1"/>
    <col min="10247" max="10248" width="0" style="1" hidden="1" customWidth="1"/>
    <col min="10249" max="10487" width="9.140625" style="1"/>
    <col min="10488" max="10488" width="0" style="1" hidden="1" customWidth="1"/>
    <col min="10489" max="10489" width="11.5703125" style="1" customWidth="1"/>
    <col min="10490" max="10490" width="65.28515625" style="1" customWidth="1"/>
    <col min="10491" max="10492" width="0" style="1" hidden="1" customWidth="1"/>
    <col min="10493" max="10493" width="15" style="1" customWidth="1"/>
    <col min="10494" max="10497" width="0" style="1" hidden="1" customWidth="1"/>
    <col min="10498" max="10498" width="16.5703125" style="1" customWidth="1"/>
    <col min="10499" max="10499" width="0.140625" style="1" customWidth="1"/>
    <col min="10500" max="10501" width="0" style="1" hidden="1" customWidth="1"/>
    <col min="10502" max="10502" width="11.140625" style="1" customWidth="1"/>
    <col min="10503" max="10504" width="0" style="1" hidden="1" customWidth="1"/>
    <col min="10505" max="10743" width="9.140625" style="1"/>
    <col min="10744" max="10744" width="0" style="1" hidden="1" customWidth="1"/>
    <col min="10745" max="10745" width="11.5703125" style="1" customWidth="1"/>
    <col min="10746" max="10746" width="65.28515625" style="1" customWidth="1"/>
    <col min="10747" max="10748" width="0" style="1" hidden="1" customWidth="1"/>
    <col min="10749" max="10749" width="15" style="1" customWidth="1"/>
    <col min="10750" max="10753" width="0" style="1" hidden="1" customWidth="1"/>
    <col min="10754" max="10754" width="16.5703125" style="1" customWidth="1"/>
    <col min="10755" max="10755" width="0.140625" style="1" customWidth="1"/>
    <col min="10756" max="10757" width="0" style="1" hidden="1" customWidth="1"/>
    <col min="10758" max="10758" width="11.140625" style="1" customWidth="1"/>
    <col min="10759" max="10760" width="0" style="1" hidden="1" customWidth="1"/>
    <col min="10761" max="10999" width="9.140625" style="1"/>
    <col min="11000" max="11000" width="0" style="1" hidden="1" customWidth="1"/>
    <col min="11001" max="11001" width="11.5703125" style="1" customWidth="1"/>
    <col min="11002" max="11002" width="65.28515625" style="1" customWidth="1"/>
    <col min="11003" max="11004" width="0" style="1" hidden="1" customWidth="1"/>
    <col min="11005" max="11005" width="15" style="1" customWidth="1"/>
    <col min="11006" max="11009" width="0" style="1" hidden="1" customWidth="1"/>
    <col min="11010" max="11010" width="16.5703125" style="1" customWidth="1"/>
    <col min="11011" max="11011" width="0.140625" style="1" customWidth="1"/>
    <col min="11012" max="11013" width="0" style="1" hidden="1" customWidth="1"/>
    <col min="11014" max="11014" width="11.140625" style="1" customWidth="1"/>
    <col min="11015" max="11016" width="0" style="1" hidden="1" customWidth="1"/>
    <col min="11017" max="11255" width="9.140625" style="1"/>
    <col min="11256" max="11256" width="0" style="1" hidden="1" customWidth="1"/>
    <col min="11257" max="11257" width="11.5703125" style="1" customWidth="1"/>
    <col min="11258" max="11258" width="65.28515625" style="1" customWidth="1"/>
    <col min="11259" max="11260" width="0" style="1" hidden="1" customWidth="1"/>
    <col min="11261" max="11261" width="15" style="1" customWidth="1"/>
    <col min="11262" max="11265" width="0" style="1" hidden="1" customWidth="1"/>
    <col min="11266" max="11266" width="16.5703125" style="1" customWidth="1"/>
    <col min="11267" max="11267" width="0.140625" style="1" customWidth="1"/>
    <col min="11268" max="11269" width="0" style="1" hidden="1" customWidth="1"/>
    <col min="11270" max="11270" width="11.140625" style="1" customWidth="1"/>
    <col min="11271" max="11272" width="0" style="1" hidden="1" customWidth="1"/>
    <col min="11273" max="11511" width="9.140625" style="1"/>
    <col min="11512" max="11512" width="0" style="1" hidden="1" customWidth="1"/>
    <col min="11513" max="11513" width="11.5703125" style="1" customWidth="1"/>
    <col min="11514" max="11514" width="65.28515625" style="1" customWidth="1"/>
    <col min="11515" max="11516" width="0" style="1" hidden="1" customWidth="1"/>
    <col min="11517" max="11517" width="15" style="1" customWidth="1"/>
    <col min="11518" max="11521" width="0" style="1" hidden="1" customWidth="1"/>
    <col min="11522" max="11522" width="16.5703125" style="1" customWidth="1"/>
    <col min="11523" max="11523" width="0.140625" style="1" customWidth="1"/>
    <col min="11524" max="11525" width="0" style="1" hidden="1" customWidth="1"/>
    <col min="11526" max="11526" width="11.140625" style="1" customWidth="1"/>
    <col min="11527" max="11528" width="0" style="1" hidden="1" customWidth="1"/>
    <col min="11529" max="11767" width="9.140625" style="1"/>
    <col min="11768" max="11768" width="0" style="1" hidden="1" customWidth="1"/>
    <col min="11769" max="11769" width="11.5703125" style="1" customWidth="1"/>
    <col min="11770" max="11770" width="65.28515625" style="1" customWidth="1"/>
    <col min="11771" max="11772" width="0" style="1" hidden="1" customWidth="1"/>
    <col min="11773" max="11773" width="15" style="1" customWidth="1"/>
    <col min="11774" max="11777" width="0" style="1" hidden="1" customWidth="1"/>
    <col min="11778" max="11778" width="16.5703125" style="1" customWidth="1"/>
    <col min="11779" max="11779" width="0.140625" style="1" customWidth="1"/>
    <col min="11780" max="11781" width="0" style="1" hidden="1" customWidth="1"/>
    <col min="11782" max="11782" width="11.140625" style="1" customWidth="1"/>
    <col min="11783" max="11784" width="0" style="1" hidden="1" customWidth="1"/>
    <col min="11785" max="12023" width="9.140625" style="1"/>
    <col min="12024" max="12024" width="0" style="1" hidden="1" customWidth="1"/>
    <col min="12025" max="12025" width="11.5703125" style="1" customWidth="1"/>
    <col min="12026" max="12026" width="65.28515625" style="1" customWidth="1"/>
    <col min="12027" max="12028" width="0" style="1" hidden="1" customWidth="1"/>
    <col min="12029" max="12029" width="15" style="1" customWidth="1"/>
    <col min="12030" max="12033" width="0" style="1" hidden="1" customWidth="1"/>
    <col min="12034" max="12034" width="16.5703125" style="1" customWidth="1"/>
    <col min="12035" max="12035" width="0.140625" style="1" customWidth="1"/>
    <col min="12036" max="12037" width="0" style="1" hidden="1" customWidth="1"/>
    <col min="12038" max="12038" width="11.140625" style="1" customWidth="1"/>
    <col min="12039" max="12040" width="0" style="1" hidden="1" customWidth="1"/>
    <col min="12041" max="12279" width="9.140625" style="1"/>
    <col min="12280" max="12280" width="0" style="1" hidden="1" customWidth="1"/>
    <col min="12281" max="12281" width="11.5703125" style="1" customWidth="1"/>
    <col min="12282" max="12282" width="65.28515625" style="1" customWidth="1"/>
    <col min="12283" max="12284" width="0" style="1" hidden="1" customWidth="1"/>
    <col min="12285" max="12285" width="15" style="1" customWidth="1"/>
    <col min="12286" max="12289" width="0" style="1" hidden="1" customWidth="1"/>
    <col min="12290" max="12290" width="16.5703125" style="1" customWidth="1"/>
    <col min="12291" max="12291" width="0.140625" style="1" customWidth="1"/>
    <col min="12292" max="12293" width="0" style="1" hidden="1" customWidth="1"/>
    <col min="12294" max="12294" width="11.140625" style="1" customWidth="1"/>
    <col min="12295" max="12296" width="0" style="1" hidden="1" customWidth="1"/>
    <col min="12297" max="12535" width="9.140625" style="1"/>
    <col min="12536" max="12536" width="0" style="1" hidden="1" customWidth="1"/>
    <col min="12537" max="12537" width="11.5703125" style="1" customWidth="1"/>
    <col min="12538" max="12538" width="65.28515625" style="1" customWidth="1"/>
    <col min="12539" max="12540" width="0" style="1" hidden="1" customWidth="1"/>
    <col min="12541" max="12541" width="15" style="1" customWidth="1"/>
    <col min="12542" max="12545" width="0" style="1" hidden="1" customWidth="1"/>
    <col min="12546" max="12546" width="16.5703125" style="1" customWidth="1"/>
    <col min="12547" max="12547" width="0.140625" style="1" customWidth="1"/>
    <col min="12548" max="12549" width="0" style="1" hidden="1" customWidth="1"/>
    <col min="12550" max="12550" width="11.140625" style="1" customWidth="1"/>
    <col min="12551" max="12552" width="0" style="1" hidden="1" customWidth="1"/>
    <col min="12553" max="12791" width="9.140625" style="1"/>
    <col min="12792" max="12792" width="0" style="1" hidden="1" customWidth="1"/>
    <col min="12793" max="12793" width="11.5703125" style="1" customWidth="1"/>
    <col min="12794" max="12794" width="65.28515625" style="1" customWidth="1"/>
    <col min="12795" max="12796" width="0" style="1" hidden="1" customWidth="1"/>
    <col min="12797" max="12797" width="15" style="1" customWidth="1"/>
    <col min="12798" max="12801" width="0" style="1" hidden="1" customWidth="1"/>
    <col min="12802" max="12802" width="16.5703125" style="1" customWidth="1"/>
    <col min="12803" max="12803" width="0.140625" style="1" customWidth="1"/>
    <col min="12804" max="12805" width="0" style="1" hidden="1" customWidth="1"/>
    <col min="12806" max="12806" width="11.140625" style="1" customWidth="1"/>
    <col min="12807" max="12808" width="0" style="1" hidden="1" customWidth="1"/>
    <col min="12809" max="13047" width="9.140625" style="1"/>
    <col min="13048" max="13048" width="0" style="1" hidden="1" customWidth="1"/>
    <col min="13049" max="13049" width="11.5703125" style="1" customWidth="1"/>
    <col min="13050" max="13050" width="65.28515625" style="1" customWidth="1"/>
    <col min="13051" max="13052" width="0" style="1" hidden="1" customWidth="1"/>
    <col min="13053" max="13053" width="15" style="1" customWidth="1"/>
    <col min="13054" max="13057" width="0" style="1" hidden="1" customWidth="1"/>
    <col min="13058" max="13058" width="16.5703125" style="1" customWidth="1"/>
    <col min="13059" max="13059" width="0.140625" style="1" customWidth="1"/>
    <col min="13060" max="13061" width="0" style="1" hidden="1" customWidth="1"/>
    <col min="13062" max="13062" width="11.140625" style="1" customWidth="1"/>
    <col min="13063" max="13064" width="0" style="1" hidden="1" customWidth="1"/>
    <col min="13065" max="13303" width="9.140625" style="1"/>
    <col min="13304" max="13304" width="0" style="1" hidden="1" customWidth="1"/>
    <col min="13305" max="13305" width="11.5703125" style="1" customWidth="1"/>
    <col min="13306" max="13306" width="65.28515625" style="1" customWidth="1"/>
    <col min="13307" max="13308" width="0" style="1" hidden="1" customWidth="1"/>
    <col min="13309" max="13309" width="15" style="1" customWidth="1"/>
    <col min="13310" max="13313" width="0" style="1" hidden="1" customWidth="1"/>
    <col min="13314" max="13314" width="16.5703125" style="1" customWidth="1"/>
    <col min="13315" max="13315" width="0.140625" style="1" customWidth="1"/>
    <col min="13316" max="13317" width="0" style="1" hidden="1" customWidth="1"/>
    <col min="13318" max="13318" width="11.140625" style="1" customWidth="1"/>
    <col min="13319" max="13320" width="0" style="1" hidden="1" customWidth="1"/>
    <col min="13321" max="13559" width="9.140625" style="1"/>
    <col min="13560" max="13560" width="0" style="1" hidden="1" customWidth="1"/>
    <col min="13561" max="13561" width="11.5703125" style="1" customWidth="1"/>
    <col min="13562" max="13562" width="65.28515625" style="1" customWidth="1"/>
    <col min="13563" max="13564" width="0" style="1" hidden="1" customWidth="1"/>
    <col min="13565" max="13565" width="15" style="1" customWidth="1"/>
    <col min="13566" max="13569" width="0" style="1" hidden="1" customWidth="1"/>
    <col min="13570" max="13570" width="16.5703125" style="1" customWidth="1"/>
    <col min="13571" max="13571" width="0.140625" style="1" customWidth="1"/>
    <col min="13572" max="13573" width="0" style="1" hidden="1" customWidth="1"/>
    <col min="13574" max="13574" width="11.140625" style="1" customWidth="1"/>
    <col min="13575" max="13576" width="0" style="1" hidden="1" customWidth="1"/>
    <col min="13577" max="13815" width="9.140625" style="1"/>
    <col min="13816" max="13816" width="0" style="1" hidden="1" customWidth="1"/>
    <col min="13817" max="13817" width="11.5703125" style="1" customWidth="1"/>
    <col min="13818" max="13818" width="65.28515625" style="1" customWidth="1"/>
    <col min="13819" max="13820" width="0" style="1" hidden="1" customWidth="1"/>
    <col min="13821" max="13821" width="15" style="1" customWidth="1"/>
    <col min="13822" max="13825" width="0" style="1" hidden="1" customWidth="1"/>
    <col min="13826" max="13826" width="16.5703125" style="1" customWidth="1"/>
    <col min="13827" max="13827" width="0.140625" style="1" customWidth="1"/>
    <col min="13828" max="13829" width="0" style="1" hidden="1" customWidth="1"/>
    <col min="13830" max="13830" width="11.140625" style="1" customWidth="1"/>
    <col min="13831" max="13832" width="0" style="1" hidden="1" customWidth="1"/>
    <col min="13833" max="14071" width="9.140625" style="1"/>
    <col min="14072" max="14072" width="0" style="1" hidden="1" customWidth="1"/>
    <col min="14073" max="14073" width="11.5703125" style="1" customWidth="1"/>
    <col min="14074" max="14074" width="65.28515625" style="1" customWidth="1"/>
    <col min="14075" max="14076" width="0" style="1" hidden="1" customWidth="1"/>
    <col min="14077" max="14077" width="15" style="1" customWidth="1"/>
    <col min="14078" max="14081" width="0" style="1" hidden="1" customWidth="1"/>
    <col min="14082" max="14082" width="16.5703125" style="1" customWidth="1"/>
    <col min="14083" max="14083" width="0.140625" style="1" customWidth="1"/>
    <col min="14084" max="14085" width="0" style="1" hidden="1" customWidth="1"/>
    <col min="14086" max="14086" width="11.140625" style="1" customWidth="1"/>
    <col min="14087" max="14088" width="0" style="1" hidden="1" customWidth="1"/>
    <col min="14089" max="14327" width="9.140625" style="1"/>
    <col min="14328" max="14328" width="0" style="1" hidden="1" customWidth="1"/>
    <col min="14329" max="14329" width="11.5703125" style="1" customWidth="1"/>
    <col min="14330" max="14330" width="65.28515625" style="1" customWidth="1"/>
    <col min="14331" max="14332" width="0" style="1" hidden="1" customWidth="1"/>
    <col min="14333" max="14333" width="15" style="1" customWidth="1"/>
    <col min="14334" max="14337" width="0" style="1" hidden="1" customWidth="1"/>
    <col min="14338" max="14338" width="16.5703125" style="1" customWidth="1"/>
    <col min="14339" max="14339" width="0.140625" style="1" customWidth="1"/>
    <col min="14340" max="14341" width="0" style="1" hidden="1" customWidth="1"/>
    <col min="14342" max="14342" width="11.140625" style="1" customWidth="1"/>
    <col min="14343" max="14344" width="0" style="1" hidden="1" customWidth="1"/>
    <col min="14345" max="14583" width="9.140625" style="1"/>
    <col min="14584" max="14584" width="0" style="1" hidden="1" customWidth="1"/>
    <col min="14585" max="14585" width="11.5703125" style="1" customWidth="1"/>
    <col min="14586" max="14586" width="65.28515625" style="1" customWidth="1"/>
    <col min="14587" max="14588" width="0" style="1" hidden="1" customWidth="1"/>
    <col min="14589" max="14589" width="15" style="1" customWidth="1"/>
    <col min="14590" max="14593" width="0" style="1" hidden="1" customWidth="1"/>
    <col min="14594" max="14594" width="16.5703125" style="1" customWidth="1"/>
    <col min="14595" max="14595" width="0.140625" style="1" customWidth="1"/>
    <col min="14596" max="14597" width="0" style="1" hidden="1" customWidth="1"/>
    <col min="14598" max="14598" width="11.140625" style="1" customWidth="1"/>
    <col min="14599" max="14600" width="0" style="1" hidden="1" customWidth="1"/>
    <col min="14601" max="14839" width="9.140625" style="1"/>
    <col min="14840" max="14840" width="0" style="1" hidden="1" customWidth="1"/>
    <col min="14841" max="14841" width="11.5703125" style="1" customWidth="1"/>
    <col min="14842" max="14842" width="65.28515625" style="1" customWidth="1"/>
    <col min="14843" max="14844" width="0" style="1" hidden="1" customWidth="1"/>
    <col min="14845" max="14845" width="15" style="1" customWidth="1"/>
    <col min="14846" max="14849" width="0" style="1" hidden="1" customWidth="1"/>
    <col min="14850" max="14850" width="16.5703125" style="1" customWidth="1"/>
    <col min="14851" max="14851" width="0.140625" style="1" customWidth="1"/>
    <col min="14852" max="14853" width="0" style="1" hidden="1" customWidth="1"/>
    <col min="14854" max="14854" width="11.140625" style="1" customWidth="1"/>
    <col min="14855" max="14856" width="0" style="1" hidden="1" customWidth="1"/>
    <col min="14857" max="15095" width="9.140625" style="1"/>
    <col min="15096" max="15096" width="0" style="1" hidden="1" customWidth="1"/>
    <col min="15097" max="15097" width="11.5703125" style="1" customWidth="1"/>
    <col min="15098" max="15098" width="65.28515625" style="1" customWidth="1"/>
    <col min="15099" max="15100" width="0" style="1" hidden="1" customWidth="1"/>
    <col min="15101" max="15101" width="15" style="1" customWidth="1"/>
    <col min="15102" max="15105" width="0" style="1" hidden="1" customWidth="1"/>
    <col min="15106" max="15106" width="16.5703125" style="1" customWidth="1"/>
    <col min="15107" max="15107" width="0.140625" style="1" customWidth="1"/>
    <col min="15108" max="15109" width="0" style="1" hidden="1" customWidth="1"/>
    <col min="15110" max="15110" width="11.140625" style="1" customWidth="1"/>
    <col min="15111" max="15112" width="0" style="1" hidden="1" customWidth="1"/>
    <col min="15113" max="15351" width="9.140625" style="1"/>
    <col min="15352" max="15352" width="0" style="1" hidden="1" customWidth="1"/>
    <col min="15353" max="15353" width="11.5703125" style="1" customWidth="1"/>
    <col min="15354" max="15354" width="65.28515625" style="1" customWidth="1"/>
    <col min="15355" max="15356" width="0" style="1" hidden="1" customWidth="1"/>
    <col min="15357" max="15357" width="15" style="1" customWidth="1"/>
    <col min="15358" max="15361" width="0" style="1" hidden="1" customWidth="1"/>
    <col min="15362" max="15362" width="16.5703125" style="1" customWidth="1"/>
    <col min="15363" max="15363" width="0.140625" style="1" customWidth="1"/>
    <col min="15364" max="15365" width="0" style="1" hidden="1" customWidth="1"/>
    <col min="15366" max="15366" width="11.140625" style="1" customWidth="1"/>
    <col min="15367" max="15368" width="0" style="1" hidden="1" customWidth="1"/>
    <col min="15369" max="15607" width="9.140625" style="1"/>
    <col min="15608" max="15608" width="0" style="1" hidden="1" customWidth="1"/>
    <col min="15609" max="15609" width="11.5703125" style="1" customWidth="1"/>
    <col min="15610" max="15610" width="65.28515625" style="1" customWidth="1"/>
    <col min="15611" max="15612" width="0" style="1" hidden="1" customWidth="1"/>
    <col min="15613" max="15613" width="15" style="1" customWidth="1"/>
    <col min="15614" max="15617" width="0" style="1" hidden="1" customWidth="1"/>
    <col min="15618" max="15618" width="16.5703125" style="1" customWidth="1"/>
    <col min="15619" max="15619" width="0.140625" style="1" customWidth="1"/>
    <col min="15620" max="15621" width="0" style="1" hidden="1" customWidth="1"/>
    <col min="15622" max="15622" width="11.140625" style="1" customWidth="1"/>
    <col min="15623" max="15624" width="0" style="1" hidden="1" customWidth="1"/>
    <col min="15625" max="15863" width="9.140625" style="1"/>
    <col min="15864" max="15864" width="0" style="1" hidden="1" customWidth="1"/>
    <col min="15865" max="15865" width="11.5703125" style="1" customWidth="1"/>
    <col min="15866" max="15866" width="65.28515625" style="1" customWidth="1"/>
    <col min="15867" max="15868" width="0" style="1" hidden="1" customWidth="1"/>
    <col min="15869" max="15869" width="15" style="1" customWidth="1"/>
    <col min="15870" max="15873" width="0" style="1" hidden="1" customWidth="1"/>
    <col min="15874" max="15874" width="16.5703125" style="1" customWidth="1"/>
    <col min="15875" max="15875" width="0.140625" style="1" customWidth="1"/>
    <col min="15876" max="15877" width="0" style="1" hidden="1" customWidth="1"/>
    <col min="15878" max="15878" width="11.140625" style="1" customWidth="1"/>
    <col min="15879" max="15880" width="0" style="1" hidden="1" customWidth="1"/>
    <col min="15881" max="16119" width="9.140625" style="1"/>
    <col min="16120" max="16120" width="0" style="1" hidden="1" customWidth="1"/>
    <col min="16121" max="16121" width="11.5703125" style="1" customWidth="1"/>
    <col min="16122" max="16122" width="65.28515625" style="1" customWidth="1"/>
    <col min="16123" max="16124" width="0" style="1" hidden="1" customWidth="1"/>
    <col min="16125" max="16125" width="15" style="1" customWidth="1"/>
    <col min="16126" max="16129" width="0" style="1" hidden="1" customWidth="1"/>
    <col min="16130" max="16130" width="16.5703125" style="1" customWidth="1"/>
    <col min="16131" max="16131" width="0.140625" style="1" customWidth="1"/>
    <col min="16132" max="16133" width="0" style="1" hidden="1" customWidth="1"/>
    <col min="16134" max="16134" width="11.140625" style="1" customWidth="1"/>
    <col min="16135" max="16136" width="0" style="1" hidden="1" customWidth="1"/>
    <col min="16137" max="16384" width="9.140625" style="1"/>
  </cols>
  <sheetData>
    <row r="1" spans="1:7" ht="64.5" customHeight="1">
      <c r="A1" s="25"/>
      <c r="B1" s="394"/>
      <c r="C1" s="394"/>
      <c r="D1" s="25"/>
      <c r="E1" s="475" t="s">
        <v>571</v>
      </c>
      <c r="F1" s="401"/>
      <c r="G1" s="25"/>
    </row>
    <row r="2" spans="1:7" ht="20.100000000000001" customHeight="1">
      <c r="A2" s="25"/>
      <c r="B2" s="395" t="s">
        <v>221</v>
      </c>
      <c r="C2" s="395"/>
      <c r="D2" s="395"/>
      <c r="E2" s="395"/>
      <c r="F2" s="395"/>
      <c r="G2" s="25"/>
    </row>
    <row r="3" spans="1:7" ht="29.25" customHeight="1">
      <c r="A3" s="25"/>
      <c r="B3" s="395" t="s">
        <v>527</v>
      </c>
      <c r="C3" s="395"/>
      <c r="D3" s="395"/>
      <c r="E3" s="395"/>
      <c r="F3" s="395"/>
      <c r="G3" s="25"/>
    </row>
    <row r="4" spans="1:7" ht="12" customHeight="1">
      <c r="A4" s="25"/>
      <c r="B4" s="30"/>
      <c r="C4" s="3">
        <v>1553900000</v>
      </c>
      <c r="D4" s="30"/>
      <c r="E4" s="30"/>
      <c r="F4" s="30"/>
      <c r="G4" s="25"/>
    </row>
    <row r="5" spans="1:7" ht="15" customHeight="1">
      <c r="A5" s="25"/>
      <c r="B5" s="30"/>
      <c r="C5" s="6" t="s">
        <v>80</v>
      </c>
      <c r="D5" s="30"/>
      <c r="E5" s="30"/>
      <c r="F5" s="30"/>
      <c r="G5" s="25"/>
    </row>
    <row r="6" spans="1:7" ht="12" customHeight="1">
      <c r="A6" s="25"/>
      <c r="B6" s="396"/>
      <c r="C6" s="396"/>
      <c r="D6" s="26"/>
      <c r="E6" s="26"/>
      <c r="F6" s="79" t="s">
        <v>222</v>
      </c>
      <c r="G6" s="25"/>
    </row>
    <row r="7" spans="1:7" ht="30.75" customHeight="1">
      <c r="A7" s="25"/>
      <c r="B7" s="397" t="s">
        <v>223</v>
      </c>
      <c r="C7" s="399" t="s">
        <v>2</v>
      </c>
      <c r="D7" s="68" t="s">
        <v>224</v>
      </c>
      <c r="E7" s="68" t="s">
        <v>225</v>
      </c>
      <c r="F7" s="399" t="s">
        <v>229</v>
      </c>
      <c r="G7" s="25"/>
    </row>
    <row r="8" spans="1:7" ht="45" customHeight="1">
      <c r="A8" s="25"/>
      <c r="B8" s="398"/>
      <c r="C8" s="400"/>
      <c r="D8" s="27" t="s">
        <v>231</v>
      </c>
      <c r="E8" s="27" t="s">
        <v>230</v>
      </c>
      <c r="F8" s="400"/>
      <c r="G8" s="25"/>
    </row>
    <row r="9" spans="1:7" ht="24" customHeight="1">
      <c r="A9" s="25"/>
      <c r="B9" s="28" t="s">
        <v>232</v>
      </c>
      <c r="C9" s="47" t="s">
        <v>233</v>
      </c>
      <c r="D9" s="37">
        <f>SUM(D10:D19)</f>
        <v>7829922</v>
      </c>
      <c r="E9" s="37">
        <f>SUM(E10:E19)</f>
        <v>8070905.3399999999</v>
      </c>
      <c r="F9" s="38">
        <f>E9/D9</f>
        <v>1.0307772337961987</v>
      </c>
      <c r="G9" s="25"/>
    </row>
    <row r="10" spans="1:7" ht="78" customHeight="1">
      <c r="A10" s="25"/>
      <c r="B10" s="61" t="s">
        <v>234</v>
      </c>
      <c r="C10" s="48" t="s">
        <v>341</v>
      </c>
      <c r="D10" s="49">
        <v>596000</v>
      </c>
      <c r="E10" s="49">
        <v>6259860</v>
      </c>
      <c r="F10" s="80">
        <f t="shared" ref="F10:F29" si="0">E10/D10</f>
        <v>10.503120805369127</v>
      </c>
      <c r="G10" s="25"/>
    </row>
    <row r="11" spans="1:7" ht="41.25" customHeight="1">
      <c r="A11" s="25"/>
      <c r="B11" s="61" t="s">
        <v>235</v>
      </c>
      <c r="C11" s="48" t="s">
        <v>236</v>
      </c>
      <c r="D11" s="49">
        <v>1645000</v>
      </c>
      <c r="E11" s="49">
        <v>1193604</v>
      </c>
      <c r="F11" s="80">
        <f t="shared" si="0"/>
        <v>0.72559513677811549</v>
      </c>
      <c r="G11" s="25"/>
    </row>
    <row r="12" spans="1:7" ht="45.75" customHeight="1">
      <c r="A12" s="25"/>
      <c r="B12" s="28" t="s">
        <v>189</v>
      </c>
      <c r="C12" s="48" t="s">
        <v>237</v>
      </c>
      <c r="D12" s="49">
        <v>860000</v>
      </c>
      <c r="E12" s="49">
        <v>301000</v>
      </c>
      <c r="F12" s="80">
        <f t="shared" si="0"/>
        <v>0.35</v>
      </c>
      <c r="G12" s="25"/>
    </row>
    <row r="13" spans="1:7" ht="39.75" customHeight="1">
      <c r="A13" s="25"/>
      <c r="B13" s="28" t="s">
        <v>238</v>
      </c>
      <c r="C13" s="48" t="s">
        <v>344</v>
      </c>
      <c r="D13" s="49">
        <v>0</v>
      </c>
      <c r="E13" s="49">
        <v>30000</v>
      </c>
      <c r="F13" s="80">
        <v>0</v>
      </c>
      <c r="G13" s="25"/>
    </row>
    <row r="14" spans="1:7" ht="36" customHeight="1">
      <c r="A14" s="25"/>
      <c r="B14" s="28" t="s">
        <v>200</v>
      </c>
      <c r="C14" s="48" t="s">
        <v>201</v>
      </c>
      <c r="D14" s="49">
        <v>2984990</v>
      </c>
      <c r="E14" s="49">
        <v>143490</v>
      </c>
      <c r="F14" s="80">
        <f t="shared" si="0"/>
        <v>4.8070512799037853E-2</v>
      </c>
      <c r="G14" s="25"/>
    </row>
    <row r="15" spans="1:7" ht="25.5" customHeight="1">
      <c r="A15" s="25"/>
      <c r="B15" s="28" t="s">
        <v>197</v>
      </c>
      <c r="C15" s="48" t="s">
        <v>199</v>
      </c>
      <c r="D15" s="49">
        <v>64000</v>
      </c>
      <c r="E15" s="49">
        <v>0</v>
      </c>
      <c r="F15" s="80">
        <f t="shared" si="0"/>
        <v>0</v>
      </c>
      <c r="G15" s="25"/>
    </row>
    <row r="16" spans="1:7" ht="36.75" customHeight="1">
      <c r="A16" s="25"/>
      <c r="B16" s="61" t="s">
        <v>528</v>
      </c>
      <c r="C16" s="48" t="s">
        <v>529</v>
      </c>
      <c r="D16" s="49">
        <v>142682</v>
      </c>
      <c r="E16" s="49">
        <v>142681.34</v>
      </c>
      <c r="F16" s="80">
        <f t="shared" si="0"/>
        <v>0.99999537432892727</v>
      </c>
      <c r="G16" s="25"/>
    </row>
    <row r="17" spans="1:7" ht="36.75" customHeight="1">
      <c r="A17" s="25"/>
      <c r="B17" s="61" t="s">
        <v>202</v>
      </c>
      <c r="C17" s="48" t="s">
        <v>239</v>
      </c>
      <c r="D17" s="49">
        <v>1500000</v>
      </c>
      <c r="E17" s="49">
        <v>0</v>
      </c>
      <c r="F17" s="80">
        <f t="shared" si="0"/>
        <v>0</v>
      </c>
      <c r="G17" s="25"/>
    </row>
    <row r="18" spans="1:7" ht="42" customHeight="1">
      <c r="A18" s="25"/>
      <c r="B18" s="61" t="s">
        <v>206</v>
      </c>
      <c r="C18" s="48" t="s">
        <v>208</v>
      </c>
      <c r="D18" s="49">
        <v>16800</v>
      </c>
      <c r="E18" s="49">
        <v>270</v>
      </c>
      <c r="F18" s="80">
        <f t="shared" si="0"/>
        <v>1.607142857142857E-2</v>
      </c>
      <c r="G18" s="25"/>
    </row>
    <row r="19" spans="1:7" ht="42.75" customHeight="1">
      <c r="A19" s="25"/>
      <c r="B19" s="61" t="s">
        <v>414</v>
      </c>
      <c r="C19" s="48" t="s">
        <v>415</v>
      </c>
      <c r="D19" s="49">
        <v>20450</v>
      </c>
      <c r="E19" s="49">
        <v>0</v>
      </c>
      <c r="F19" s="80">
        <f t="shared" ref="F19" si="1">E19/D19</f>
        <v>0</v>
      </c>
      <c r="G19" s="25"/>
    </row>
    <row r="20" spans="1:7" ht="43.5" customHeight="1">
      <c r="A20" s="25"/>
      <c r="B20" s="28" t="s">
        <v>245</v>
      </c>
      <c r="C20" s="47" t="s">
        <v>246</v>
      </c>
      <c r="D20" s="37">
        <f>SUM(D21:D23)</f>
        <v>9757250</v>
      </c>
      <c r="E20" s="37">
        <f>SUM(E21:E23)</f>
        <v>5256498.68</v>
      </c>
      <c r="F20" s="38">
        <f t="shared" si="0"/>
        <v>0.53872747751671834</v>
      </c>
      <c r="G20" s="25"/>
    </row>
    <row r="21" spans="1:7" ht="24" customHeight="1">
      <c r="A21" s="25"/>
      <c r="B21" s="28" t="s">
        <v>249</v>
      </c>
      <c r="C21" s="48" t="s">
        <v>250</v>
      </c>
      <c r="D21" s="49">
        <v>3902630</v>
      </c>
      <c r="E21" s="49">
        <v>1463006.01</v>
      </c>
      <c r="F21" s="80">
        <f t="shared" si="0"/>
        <v>0.37487694452202747</v>
      </c>
      <c r="G21" s="25"/>
    </row>
    <row r="22" spans="1:7" ht="36" customHeight="1">
      <c r="A22" s="25"/>
      <c r="B22" s="28" t="s">
        <v>251</v>
      </c>
      <c r="C22" s="48" t="s">
        <v>452</v>
      </c>
      <c r="D22" s="49">
        <v>5770620</v>
      </c>
      <c r="E22" s="49">
        <v>3793492.67</v>
      </c>
      <c r="F22" s="80">
        <f t="shared" si="0"/>
        <v>0.65738043225857878</v>
      </c>
      <c r="G22" s="25"/>
    </row>
    <row r="23" spans="1:7" ht="39" customHeight="1">
      <c r="A23" s="25"/>
      <c r="B23" s="28" t="s">
        <v>315</v>
      </c>
      <c r="C23" s="48" t="s">
        <v>314</v>
      </c>
      <c r="D23" s="49">
        <v>84000</v>
      </c>
      <c r="E23" s="49">
        <v>0</v>
      </c>
      <c r="F23" s="80">
        <f t="shared" si="0"/>
        <v>0</v>
      </c>
      <c r="G23" s="25"/>
    </row>
    <row r="24" spans="1:7" ht="20.100000000000001" customHeight="1">
      <c r="A24" s="25"/>
      <c r="B24" s="28" t="s">
        <v>264</v>
      </c>
      <c r="C24" s="39" t="s">
        <v>265</v>
      </c>
      <c r="D24" s="37">
        <f>SUM(D25:D27)</f>
        <v>7542220</v>
      </c>
      <c r="E24" s="37">
        <f>SUM(E25:E27)</f>
        <v>375104.99</v>
      </c>
      <c r="F24" s="38">
        <f t="shared" si="0"/>
        <v>4.9734029238075794E-2</v>
      </c>
      <c r="G24" s="25"/>
    </row>
    <row r="25" spans="1:7" ht="24.75" customHeight="1">
      <c r="A25" s="25"/>
      <c r="B25" s="28" t="s">
        <v>267</v>
      </c>
      <c r="C25" s="48" t="s">
        <v>351</v>
      </c>
      <c r="D25" s="49">
        <v>365670</v>
      </c>
      <c r="E25" s="49">
        <v>291104.99</v>
      </c>
      <c r="F25" s="80">
        <f t="shared" si="0"/>
        <v>0.79608660814395493</v>
      </c>
      <c r="G25" s="25"/>
    </row>
    <row r="26" spans="1:7" ht="24.75" customHeight="1">
      <c r="A26" s="25"/>
      <c r="B26" s="28">
        <v>1014030</v>
      </c>
      <c r="C26" s="48" t="s">
        <v>269</v>
      </c>
      <c r="D26" s="49">
        <v>76550</v>
      </c>
      <c r="E26" s="49">
        <v>0</v>
      </c>
      <c r="F26" s="80">
        <f t="shared" si="0"/>
        <v>0</v>
      </c>
      <c r="G26" s="25"/>
    </row>
    <row r="27" spans="1:7" ht="44.25" customHeight="1">
      <c r="A27" s="25"/>
      <c r="B27" s="28" t="s">
        <v>272</v>
      </c>
      <c r="C27" s="48" t="s">
        <v>273</v>
      </c>
      <c r="D27" s="49">
        <v>7100000</v>
      </c>
      <c r="E27" s="49">
        <v>84000</v>
      </c>
      <c r="F27" s="80">
        <f t="shared" si="0"/>
        <v>1.1830985915492958E-2</v>
      </c>
      <c r="G27" s="25"/>
    </row>
    <row r="28" spans="1:7" s="94" customFormat="1" ht="18.75" customHeight="1">
      <c r="A28" s="201"/>
      <c r="B28" s="28">
        <v>37</v>
      </c>
      <c r="C28" s="177" t="s">
        <v>215</v>
      </c>
      <c r="D28" s="37">
        <f>D29</f>
        <v>2751611</v>
      </c>
      <c r="E28" s="37">
        <f t="shared" ref="E28" si="2">E29</f>
        <v>2751611</v>
      </c>
      <c r="F28" s="38">
        <f t="shared" si="0"/>
        <v>1</v>
      </c>
      <c r="G28" s="201"/>
    </row>
    <row r="29" spans="1:7" ht="57.75" customHeight="1">
      <c r="A29" s="25"/>
      <c r="B29" s="28">
        <v>3719800</v>
      </c>
      <c r="C29" s="48" t="s">
        <v>168</v>
      </c>
      <c r="D29" s="49">
        <v>2751611</v>
      </c>
      <c r="E29" s="49">
        <v>2751611</v>
      </c>
      <c r="F29" s="80">
        <f t="shared" si="0"/>
        <v>1</v>
      </c>
      <c r="G29" s="25"/>
    </row>
    <row r="30" spans="1:7" ht="21.75" customHeight="1">
      <c r="A30" s="25"/>
      <c r="B30" s="393" t="s">
        <v>279</v>
      </c>
      <c r="C30" s="393"/>
      <c r="D30" s="37">
        <f>D24+D20+D9+D28</f>
        <v>27881003</v>
      </c>
      <c r="E30" s="37">
        <f>E24+E20+E9+E28</f>
        <v>16454120.01</v>
      </c>
      <c r="F30" s="38">
        <f t="shared" ref="F30" si="3">E30/D30</f>
        <v>0.59015523975231454</v>
      </c>
      <c r="G30" s="25"/>
    </row>
    <row r="31" spans="1:7" ht="15" customHeight="1">
      <c r="B31" s="29"/>
      <c r="C31" s="29"/>
      <c r="D31" s="78"/>
      <c r="E31" s="78"/>
      <c r="F31" s="78"/>
    </row>
    <row r="32" spans="1:7" s="9" customFormat="1" ht="35.25" customHeight="1">
      <c r="C32" s="392" t="s">
        <v>560</v>
      </c>
      <c r="D32" s="392"/>
      <c r="E32" s="392"/>
      <c r="F32" s="392"/>
    </row>
  </sheetData>
  <mergeCells count="10">
    <mergeCell ref="C32:F32"/>
    <mergeCell ref="B30:C30"/>
    <mergeCell ref="B1:C1"/>
    <mergeCell ref="B2:F2"/>
    <mergeCell ref="B3:F3"/>
    <mergeCell ref="B6:C6"/>
    <mergeCell ref="B7:B8"/>
    <mergeCell ref="C7:C8"/>
    <mergeCell ref="F7:F8"/>
    <mergeCell ref="E1:F1"/>
  </mergeCells>
  <pageMargins left="0.70866141732283472" right="0.70866141732283472" top="0.74803149606299213" bottom="0.74803149606299213" header="0.31496062992125984" footer="0.31496062992125984"/>
  <pageSetup paperSize="9" scale="70" fitToHeight="2" pageOrder="overThenDown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zoomScale="70" zoomScaleNormal="70" workbookViewId="0">
      <selection activeCell="N1" sqref="N1:P1"/>
    </sheetView>
  </sheetViews>
  <sheetFormatPr defaultRowHeight="12.75"/>
  <cols>
    <col min="1" max="1" width="16.140625" style="123" customWidth="1"/>
    <col min="2" max="2" width="18.42578125" style="123" customWidth="1"/>
    <col min="3" max="3" width="17.42578125" style="123" customWidth="1"/>
    <col min="4" max="4" width="36" style="123" customWidth="1"/>
    <col min="5" max="5" width="10" style="123" customWidth="1"/>
    <col min="6" max="7" width="9.5703125" style="123" customWidth="1"/>
    <col min="8" max="8" width="14.5703125" style="123" customWidth="1"/>
    <col min="9" max="10" width="9.140625" style="123"/>
    <col min="11" max="11" width="12.28515625" style="123" customWidth="1"/>
    <col min="12" max="12" width="11" style="123" customWidth="1"/>
    <col min="13" max="14" width="9.140625" style="123"/>
    <col min="15" max="15" width="10.85546875" style="123" customWidth="1"/>
    <col min="16" max="16" width="12.85546875" style="123" customWidth="1"/>
    <col min="17" max="256" width="9.140625" style="123"/>
    <col min="257" max="257" width="16.140625" style="123" customWidth="1"/>
    <col min="258" max="258" width="18.42578125" style="123" customWidth="1"/>
    <col min="259" max="259" width="17.42578125" style="123" customWidth="1"/>
    <col min="260" max="260" width="36" style="123" customWidth="1"/>
    <col min="261" max="261" width="10" style="123" customWidth="1"/>
    <col min="262" max="263" width="9.5703125" style="123" customWidth="1"/>
    <col min="264" max="264" width="14.5703125" style="123" customWidth="1"/>
    <col min="265" max="266" width="9.140625" style="123"/>
    <col min="267" max="267" width="12.28515625" style="123" customWidth="1"/>
    <col min="268" max="268" width="11" style="123" customWidth="1"/>
    <col min="269" max="270" width="9.140625" style="123"/>
    <col min="271" max="271" width="10.85546875" style="123" customWidth="1"/>
    <col min="272" max="272" width="12.85546875" style="123" customWidth="1"/>
    <col min="273" max="512" width="9.140625" style="123"/>
    <col min="513" max="513" width="16.140625" style="123" customWidth="1"/>
    <col min="514" max="514" width="18.42578125" style="123" customWidth="1"/>
    <col min="515" max="515" width="17.42578125" style="123" customWidth="1"/>
    <col min="516" max="516" width="36" style="123" customWidth="1"/>
    <col min="517" max="517" width="10" style="123" customWidth="1"/>
    <col min="518" max="519" width="9.5703125" style="123" customWidth="1"/>
    <col min="520" max="520" width="14.5703125" style="123" customWidth="1"/>
    <col min="521" max="522" width="9.140625" style="123"/>
    <col min="523" max="523" width="12.28515625" style="123" customWidth="1"/>
    <col min="524" max="524" width="11" style="123" customWidth="1"/>
    <col min="525" max="526" width="9.140625" style="123"/>
    <col min="527" max="527" width="10.85546875" style="123" customWidth="1"/>
    <col min="528" max="528" width="12.85546875" style="123" customWidth="1"/>
    <col min="529" max="768" width="9.140625" style="123"/>
    <col min="769" max="769" width="16.140625" style="123" customWidth="1"/>
    <col min="770" max="770" width="18.42578125" style="123" customWidth="1"/>
    <col min="771" max="771" width="17.42578125" style="123" customWidth="1"/>
    <col min="772" max="772" width="36" style="123" customWidth="1"/>
    <col min="773" max="773" width="10" style="123" customWidth="1"/>
    <col min="774" max="775" width="9.5703125" style="123" customWidth="1"/>
    <col min="776" max="776" width="14.5703125" style="123" customWidth="1"/>
    <col min="777" max="778" width="9.140625" style="123"/>
    <col min="779" max="779" width="12.28515625" style="123" customWidth="1"/>
    <col min="780" max="780" width="11" style="123" customWidth="1"/>
    <col min="781" max="782" width="9.140625" style="123"/>
    <col min="783" max="783" width="10.85546875" style="123" customWidth="1"/>
    <col min="784" max="784" width="12.85546875" style="123" customWidth="1"/>
    <col min="785" max="1024" width="9.140625" style="123"/>
    <col min="1025" max="1025" width="16.140625" style="123" customWidth="1"/>
    <col min="1026" max="1026" width="18.42578125" style="123" customWidth="1"/>
    <col min="1027" max="1027" width="17.42578125" style="123" customWidth="1"/>
    <col min="1028" max="1028" width="36" style="123" customWidth="1"/>
    <col min="1029" max="1029" width="10" style="123" customWidth="1"/>
    <col min="1030" max="1031" width="9.5703125" style="123" customWidth="1"/>
    <col min="1032" max="1032" width="14.5703125" style="123" customWidth="1"/>
    <col min="1033" max="1034" width="9.140625" style="123"/>
    <col min="1035" max="1035" width="12.28515625" style="123" customWidth="1"/>
    <col min="1036" max="1036" width="11" style="123" customWidth="1"/>
    <col min="1037" max="1038" width="9.140625" style="123"/>
    <col min="1039" max="1039" width="10.85546875" style="123" customWidth="1"/>
    <col min="1040" max="1040" width="12.85546875" style="123" customWidth="1"/>
    <col min="1041" max="1280" width="9.140625" style="123"/>
    <col min="1281" max="1281" width="16.140625" style="123" customWidth="1"/>
    <col min="1282" max="1282" width="18.42578125" style="123" customWidth="1"/>
    <col min="1283" max="1283" width="17.42578125" style="123" customWidth="1"/>
    <col min="1284" max="1284" width="36" style="123" customWidth="1"/>
    <col min="1285" max="1285" width="10" style="123" customWidth="1"/>
    <col min="1286" max="1287" width="9.5703125" style="123" customWidth="1"/>
    <col min="1288" max="1288" width="14.5703125" style="123" customWidth="1"/>
    <col min="1289" max="1290" width="9.140625" style="123"/>
    <col min="1291" max="1291" width="12.28515625" style="123" customWidth="1"/>
    <col min="1292" max="1292" width="11" style="123" customWidth="1"/>
    <col min="1293" max="1294" width="9.140625" style="123"/>
    <col min="1295" max="1295" width="10.85546875" style="123" customWidth="1"/>
    <col min="1296" max="1296" width="12.85546875" style="123" customWidth="1"/>
    <col min="1297" max="1536" width="9.140625" style="123"/>
    <col min="1537" max="1537" width="16.140625" style="123" customWidth="1"/>
    <col min="1538" max="1538" width="18.42578125" style="123" customWidth="1"/>
    <col min="1539" max="1539" width="17.42578125" style="123" customWidth="1"/>
    <col min="1540" max="1540" width="36" style="123" customWidth="1"/>
    <col min="1541" max="1541" width="10" style="123" customWidth="1"/>
    <col min="1542" max="1543" width="9.5703125" style="123" customWidth="1"/>
    <col min="1544" max="1544" width="14.5703125" style="123" customWidth="1"/>
    <col min="1545" max="1546" width="9.140625" style="123"/>
    <col min="1547" max="1547" width="12.28515625" style="123" customWidth="1"/>
    <col min="1548" max="1548" width="11" style="123" customWidth="1"/>
    <col min="1549" max="1550" width="9.140625" style="123"/>
    <col min="1551" max="1551" width="10.85546875" style="123" customWidth="1"/>
    <col min="1552" max="1552" width="12.85546875" style="123" customWidth="1"/>
    <col min="1553" max="1792" width="9.140625" style="123"/>
    <col min="1793" max="1793" width="16.140625" style="123" customWidth="1"/>
    <col min="1794" max="1794" width="18.42578125" style="123" customWidth="1"/>
    <col min="1795" max="1795" width="17.42578125" style="123" customWidth="1"/>
    <col min="1796" max="1796" width="36" style="123" customWidth="1"/>
    <col min="1797" max="1797" width="10" style="123" customWidth="1"/>
    <col min="1798" max="1799" width="9.5703125" style="123" customWidth="1"/>
    <col min="1800" max="1800" width="14.5703125" style="123" customWidth="1"/>
    <col min="1801" max="1802" width="9.140625" style="123"/>
    <col min="1803" max="1803" width="12.28515625" style="123" customWidth="1"/>
    <col min="1804" max="1804" width="11" style="123" customWidth="1"/>
    <col min="1805" max="1806" width="9.140625" style="123"/>
    <col min="1807" max="1807" width="10.85546875" style="123" customWidth="1"/>
    <col min="1808" max="1808" width="12.85546875" style="123" customWidth="1"/>
    <col min="1809" max="2048" width="9.140625" style="123"/>
    <col min="2049" max="2049" width="16.140625" style="123" customWidth="1"/>
    <col min="2050" max="2050" width="18.42578125" style="123" customWidth="1"/>
    <col min="2051" max="2051" width="17.42578125" style="123" customWidth="1"/>
    <col min="2052" max="2052" width="36" style="123" customWidth="1"/>
    <col min="2053" max="2053" width="10" style="123" customWidth="1"/>
    <col min="2054" max="2055" width="9.5703125" style="123" customWidth="1"/>
    <col min="2056" max="2056" width="14.5703125" style="123" customWidth="1"/>
    <col min="2057" max="2058" width="9.140625" style="123"/>
    <col min="2059" max="2059" width="12.28515625" style="123" customWidth="1"/>
    <col min="2060" max="2060" width="11" style="123" customWidth="1"/>
    <col min="2061" max="2062" width="9.140625" style="123"/>
    <col min="2063" max="2063" width="10.85546875" style="123" customWidth="1"/>
    <col min="2064" max="2064" width="12.85546875" style="123" customWidth="1"/>
    <col min="2065" max="2304" width="9.140625" style="123"/>
    <col min="2305" max="2305" width="16.140625" style="123" customWidth="1"/>
    <col min="2306" max="2306" width="18.42578125" style="123" customWidth="1"/>
    <col min="2307" max="2307" width="17.42578125" style="123" customWidth="1"/>
    <col min="2308" max="2308" width="36" style="123" customWidth="1"/>
    <col min="2309" max="2309" width="10" style="123" customWidth="1"/>
    <col min="2310" max="2311" width="9.5703125" style="123" customWidth="1"/>
    <col min="2312" max="2312" width="14.5703125" style="123" customWidth="1"/>
    <col min="2313" max="2314" width="9.140625" style="123"/>
    <col min="2315" max="2315" width="12.28515625" style="123" customWidth="1"/>
    <col min="2316" max="2316" width="11" style="123" customWidth="1"/>
    <col min="2317" max="2318" width="9.140625" style="123"/>
    <col min="2319" max="2319" width="10.85546875" style="123" customWidth="1"/>
    <col min="2320" max="2320" width="12.85546875" style="123" customWidth="1"/>
    <col min="2321" max="2560" width="9.140625" style="123"/>
    <col min="2561" max="2561" width="16.140625" style="123" customWidth="1"/>
    <col min="2562" max="2562" width="18.42578125" style="123" customWidth="1"/>
    <col min="2563" max="2563" width="17.42578125" style="123" customWidth="1"/>
    <col min="2564" max="2564" width="36" style="123" customWidth="1"/>
    <col min="2565" max="2565" width="10" style="123" customWidth="1"/>
    <col min="2566" max="2567" width="9.5703125" style="123" customWidth="1"/>
    <col min="2568" max="2568" width="14.5703125" style="123" customWidth="1"/>
    <col min="2569" max="2570" width="9.140625" style="123"/>
    <col min="2571" max="2571" width="12.28515625" style="123" customWidth="1"/>
    <col min="2572" max="2572" width="11" style="123" customWidth="1"/>
    <col min="2573" max="2574" width="9.140625" style="123"/>
    <col min="2575" max="2575" width="10.85546875" style="123" customWidth="1"/>
    <col min="2576" max="2576" width="12.85546875" style="123" customWidth="1"/>
    <col min="2577" max="2816" width="9.140625" style="123"/>
    <col min="2817" max="2817" width="16.140625" style="123" customWidth="1"/>
    <col min="2818" max="2818" width="18.42578125" style="123" customWidth="1"/>
    <col min="2819" max="2819" width="17.42578125" style="123" customWidth="1"/>
    <col min="2820" max="2820" width="36" style="123" customWidth="1"/>
    <col min="2821" max="2821" width="10" style="123" customWidth="1"/>
    <col min="2822" max="2823" width="9.5703125" style="123" customWidth="1"/>
    <col min="2824" max="2824" width="14.5703125" style="123" customWidth="1"/>
    <col min="2825" max="2826" width="9.140625" style="123"/>
    <col min="2827" max="2827" width="12.28515625" style="123" customWidth="1"/>
    <col min="2828" max="2828" width="11" style="123" customWidth="1"/>
    <col min="2829" max="2830" width="9.140625" style="123"/>
    <col min="2831" max="2831" width="10.85546875" style="123" customWidth="1"/>
    <col min="2832" max="2832" width="12.85546875" style="123" customWidth="1"/>
    <col min="2833" max="3072" width="9.140625" style="123"/>
    <col min="3073" max="3073" width="16.140625" style="123" customWidth="1"/>
    <col min="3074" max="3074" width="18.42578125" style="123" customWidth="1"/>
    <col min="3075" max="3075" width="17.42578125" style="123" customWidth="1"/>
    <col min="3076" max="3076" width="36" style="123" customWidth="1"/>
    <col min="3077" max="3077" width="10" style="123" customWidth="1"/>
    <col min="3078" max="3079" width="9.5703125" style="123" customWidth="1"/>
    <col min="3080" max="3080" width="14.5703125" style="123" customWidth="1"/>
    <col min="3081" max="3082" width="9.140625" style="123"/>
    <col min="3083" max="3083" width="12.28515625" style="123" customWidth="1"/>
    <col min="3084" max="3084" width="11" style="123" customWidth="1"/>
    <col min="3085" max="3086" width="9.140625" style="123"/>
    <col min="3087" max="3087" width="10.85546875" style="123" customWidth="1"/>
    <col min="3088" max="3088" width="12.85546875" style="123" customWidth="1"/>
    <col min="3089" max="3328" width="9.140625" style="123"/>
    <col min="3329" max="3329" width="16.140625" style="123" customWidth="1"/>
    <col min="3330" max="3330" width="18.42578125" style="123" customWidth="1"/>
    <col min="3331" max="3331" width="17.42578125" style="123" customWidth="1"/>
    <col min="3332" max="3332" width="36" style="123" customWidth="1"/>
    <col min="3333" max="3333" width="10" style="123" customWidth="1"/>
    <col min="3334" max="3335" width="9.5703125" style="123" customWidth="1"/>
    <col min="3336" max="3336" width="14.5703125" style="123" customWidth="1"/>
    <col min="3337" max="3338" width="9.140625" style="123"/>
    <col min="3339" max="3339" width="12.28515625" style="123" customWidth="1"/>
    <col min="3340" max="3340" width="11" style="123" customWidth="1"/>
    <col min="3341" max="3342" width="9.140625" style="123"/>
    <col min="3343" max="3343" width="10.85546875" style="123" customWidth="1"/>
    <col min="3344" max="3344" width="12.85546875" style="123" customWidth="1"/>
    <col min="3345" max="3584" width="9.140625" style="123"/>
    <col min="3585" max="3585" width="16.140625" style="123" customWidth="1"/>
    <col min="3586" max="3586" width="18.42578125" style="123" customWidth="1"/>
    <col min="3587" max="3587" width="17.42578125" style="123" customWidth="1"/>
    <col min="3588" max="3588" width="36" style="123" customWidth="1"/>
    <col min="3589" max="3589" width="10" style="123" customWidth="1"/>
    <col min="3590" max="3591" width="9.5703125" style="123" customWidth="1"/>
    <col min="3592" max="3592" width="14.5703125" style="123" customWidth="1"/>
    <col min="3593" max="3594" width="9.140625" style="123"/>
    <col min="3595" max="3595" width="12.28515625" style="123" customWidth="1"/>
    <col min="3596" max="3596" width="11" style="123" customWidth="1"/>
    <col min="3597" max="3598" width="9.140625" style="123"/>
    <col min="3599" max="3599" width="10.85546875" style="123" customWidth="1"/>
    <col min="3600" max="3600" width="12.85546875" style="123" customWidth="1"/>
    <col min="3601" max="3840" width="9.140625" style="123"/>
    <col min="3841" max="3841" width="16.140625" style="123" customWidth="1"/>
    <col min="3842" max="3842" width="18.42578125" style="123" customWidth="1"/>
    <col min="3843" max="3843" width="17.42578125" style="123" customWidth="1"/>
    <col min="3844" max="3844" width="36" style="123" customWidth="1"/>
    <col min="3845" max="3845" width="10" style="123" customWidth="1"/>
    <col min="3846" max="3847" width="9.5703125" style="123" customWidth="1"/>
    <col min="3848" max="3848" width="14.5703125" style="123" customWidth="1"/>
    <col min="3849" max="3850" width="9.140625" style="123"/>
    <col min="3851" max="3851" width="12.28515625" style="123" customWidth="1"/>
    <col min="3852" max="3852" width="11" style="123" customWidth="1"/>
    <col min="3853" max="3854" width="9.140625" style="123"/>
    <col min="3855" max="3855" width="10.85546875" style="123" customWidth="1"/>
    <col min="3856" max="3856" width="12.85546875" style="123" customWidth="1"/>
    <col min="3857" max="4096" width="9.140625" style="123"/>
    <col min="4097" max="4097" width="16.140625" style="123" customWidth="1"/>
    <col min="4098" max="4098" width="18.42578125" style="123" customWidth="1"/>
    <col min="4099" max="4099" width="17.42578125" style="123" customWidth="1"/>
    <col min="4100" max="4100" width="36" style="123" customWidth="1"/>
    <col min="4101" max="4101" width="10" style="123" customWidth="1"/>
    <col min="4102" max="4103" width="9.5703125" style="123" customWidth="1"/>
    <col min="4104" max="4104" width="14.5703125" style="123" customWidth="1"/>
    <col min="4105" max="4106" width="9.140625" style="123"/>
    <col min="4107" max="4107" width="12.28515625" style="123" customWidth="1"/>
    <col min="4108" max="4108" width="11" style="123" customWidth="1"/>
    <col min="4109" max="4110" width="9.140625" style="123"/>
    <col min="4111" max="4111" width="10.85546875" style="123" customWidth="1"/>
    <col min="4112" max="4112" width="12.85546875" style="123" customWidth="1"/>
    <col min="4113" max="4352" width="9.140625" style="123"/>
    <col min="4353" max="4353" width="16.140625" style="123" customWidth="1"/>
    <col min="4354" max="4354" width="18.42578125" style="123" customWidth="1"/>
    <col min="4355" max="4355" width="17.42578125" style="123" customWidth="1"/>
    <col min="4356" max="4356" width="36" style="123" customWidth="1"/>
    <col min="4357" max="4357" width="10" style="123" customWidth="1"/>
    <col min="4358" max="4359" width="9.5703125" style="123" customWidth="1"/>
    <col min="4360" max="4360" width="14.5703125" style="123" customWidth="1"/>
    <col min="4361" max="4362" width="9.140625" style="123"/>
    <col min="4363" max="4363" width="12.28515625" style="123" customWidth="1"/>
    <col min="4364" max="4364" width="11" style="123" customWidth="1"/>
    <col min="4365" max="4366" width="9.140625" style="123"/>
    <col min="4367" max="4367" width="10.85546875" style="123" customWidth="1"/>
    <col min="4368" max="4368" width="12.85546875" style="123" customWidth="1"/>
    <col min="4369" max="4608" width="9.140625" style="123"/>
    <col min="4609" max="4609" width="16.140625" style="123" customWidth="1"/>
    <col min="4610" max="4610" width="18.42578125" style="123" customWidth="1"/>
    <col min="4611" max="4611" width="17.42578125" style="123" customWidth="1"/>
    <col min="4612" max="4612" width="36" style="123" customWidth="1"/>
    <col min="4613" max="4613" width="10" style="123" customWidth="1"/>
    <col min="4614" max="4615" width="9.5703125" style="123" customWidth="1"/>
    <col min="4616" max="4616" width="14.5703125" style="123" customWidth="1"/>
    <col min="4617" max="4618" width="9.140625" style="123"/>
    <col min="4619" max="4619" width="12.28515625" style="123" customWidth="1"/>
    <col min="4620" max="4620" width="11" style="123" customWidth="1"/>
    <col min="4621" max="4622" width="9.140625" style="123"/>
    <col min="4623" max="4623" width="10.85546875" style="123" customWidth="1"/>
    <col min="4624" max="4624" width="12.85546875" style="123" customWidth="1"/>
    <col min="4625" max="4864" width="9.140625" style="123"/>
    <col min="4865" max="4865" width="16.140625" style="123" customWidth="1"/>
    <col min="4866" max="4866" width="18.42578125" style="123" customWidth="1"/>
    <col min="4867" max="4867" width="17.42578125" style="123" customWidth="1"/>
    <col min="4868" max="4868" width="36" style="123" customWidth="1"/>
    <col min="4869" max="4869" width="10" style="123" customWidth="1"/>
    <col min="4870" max="4871" width="9.5703125" style="123" customWidth="1"/>
    <col min="4872" max="4872" width="14.5703125" style="123" customWidth="1"/>
    <col min="4873" max="4874" width="9.140625" style="123"/>
    <col min="4875" max="4875" width="12.28515625" style="123" customWidth="1"/>
    <col min="4876" max="4876" width="11" style="123" customWidth="1"/>
    <col min="4877" max="4878" width="9.140625" style="123"/>
    <col min="4879" max="4879" width="10.85546875" style="123" customWidth="1"/>
    <col min="4880" max="4880" width="12.85546875" style="123" customWidth="1"/>
    <col min="4881" max="5120" width="9.140625" style="123"/>
    <col min="5121" max="5121" width="16.140625" style="123" customWidth="1"/>
    <col min="5122" max="5122" width="18.42578125" style="123" customWidth="1"/>
    <col min="5123" max="5123" width="17.42578125" style="123" customWidth="1"/>
    <col min="5124" max="5124" width="36" style="123" customWidth="1"/>
    <col min="5125" max="5125" width="10" style="123" customWidth="1"/>
    <col min="5126" max="5127" width="9.5703125" style="123" customWidth="1"/>
    <col min="5128" max="5128" width="14.5703125" style="123" customWidth="1"/>
    <col min="5129" max="5130" width="9.140625" style="123"/>
    <col min="5131" max="5131" width="12.28515625" style="123" customWidth="1"/>
    <col min="5132" max="5132" width="11" style="123" customWidth="1"/>
    <col min="5133" max="5134" width="9.140625" style="123"/>
    <col min="5135" max="5135" width="10.85546875" style="123" customWidth="1"/>
    <col min="5136" max="5136" width="12.85546875" style="123" customWidth="1"/>
    <col min="5137" max="5376" width="9.140625" style="123"/>
    <col min="5377" max="5377" width="16.140625" style="123" customWidth="1"/>
    <col min="5378" max="5378" width="18.42578125" style="123" customWidth="1"/>
    <col min="5379" max="5379" width="17.42578125" style="123" customWidth="1"/>
    <col min="5380" max="5380" width="36" style="123" customWidth="1"/>
    <col min="5381" max="5381" width="10" style="123" customWidth="1"/>
    <col min="5382" max="5383" width="9.5703125" style="123" customWidth="1"/>
    <col min="5384" max="5384" width="14.5703125" style="123" customWidth="1"/>
    <col min="5385" max="5386" width="9.140625" style="123"/>
    <col min="5387" max="5387" width="12.28515625" style="123" customWidth="1"/>
    <col min="5388" max="5388" width="11" style="123" customWidth="1"/>
    <col min="5389" max="5390" width="9.140625" style="123"/>
    <col min="5391" max="5391" width="10.85546875" style="123" customWidth="1"/>
    <col min="5392" max="5392" width="12.85546875" style="123" customWidth="1"/>
    <col min="5393" max="5632" width="9.140625" style="123"/>
    <col min="5633" max="5633" width="16.140625" style="123" customWidth="1"/>
    <col min="5634" max="5634" width="18.42578125" style="123" customWidth="1"/>
    <col min="5635" max="5635" width="17.42578125" style="123" customWidth="1"/>
    <col min="5636" max="5636" width="36" style="123" customWidth="1"/>
    <col min="5637" max="5637" width="10" style="123" customWidth="1"/>
    <col min="5638" max="5639" width="9.5703125" style="123" customWidth="1"/>
    <col min="5640" max="5640" width="14.5703125" style="123" customWidth="1"/>
    <col min="5641" max="5642" width="9.140625" style="123"/>
    <col min="5643" max="5643" width="12.28515625" style="123" customWidth="1"/>
    <col min="5644" max="5644" width="11" style="123" customWidth="1"/>
    <col min="5645" max="5646" width="9.140625" style="123"/>
    <col min="5647" max="5647" width="10.85546875" style="123" customWidth="1"/>
    <col min="5648" max="5648" width="12.85546875" style="123" customWidth="1"/>
    <col min="5649" max="5888" width="9.140625" style="123"/>
    <col min="5889" max="5889" width="16.140625" style="123" customWidth="1"/>
    <col min="5890" max="5890" width="18.42578125" style="123" customWidth="1"/>
    <col min="5891" max="5891" width="17.42578125" style="123" customWidth="1"/>
    <col min="5892" max="5892" width="36" style="123" customWidth="1"/>
    <col min="5893" max="5893" width="10" style="123" customWidth="1"/>
    <col min="5894" max="5895" width="9.5703125" style="123" customWidth="1"/>
    <col min="5896" max="5896" width="14.5703125" style="123" customWidth="1"/>
    <col min="5897" max="5898" width="9.140625" style="123"/>
    <col min="5899" max="5899" width="12.28515625" style="123" customWidth="1"/>
    <col min="5900" max="5900" width="11" style="123" customWidth="1"/>
    <col min="5901" max="5902" width="9.140625" style="123"/>
    <col min="5903" max="5903" width="10.85546875" style="123" customWidth="1"/>
    <col min="5904" max="5904" width="12.85546875" style="123" customWidth="1"/>
    <col min="5905" max="6144" width="9.140625" style="123"/>
    <col min="6145" max="6145" width="16.140625" style="123" customWidth="1"/>
    <col min="6146" max="6146" width="18.42578125" style="123" customWidth="1"/>
    <col min="6147" max="6147" width="17.42578125" style="123" customWidth="1"/>
    <col min="6148" max="6148" width="36" style="123" customWidth="1"/>
    <col min="6149" max="6149" width="10" style="123" customWidth="1"/>
    <col min="6150" max="6151" width="9.5703125" style="123" customWidth="1"/>
    <col min="6152" max="6152" width="14.5703125" style="123" customWidth="1"/>
    <col min="6153" max="6154" width="9.140625" style="123"/>
    <col min="6155" max="6155" width="12.28515625" style="123" customWidth="1"/>
    <col min="6156" max="6156" width="11" style="123" customWidth="1"/>
    <col min="6157" max="6158" width="9.140625" style="123"/>
    <col min="6159" max="6159" width="10.85546875" style="123" customWidth="1"/>
    <col min="6160" max="6160" width="12.85546875" style="123" customWidth="1"/>
    <col min="6161" max="6400" width="9.140625" style="123"/>
    <col min="6401" max="6401" width="16.140625" style="123" customWidth="1"/>
    <col min="6402" max="6402" width="18.42578125" style="123" customWidth="1"/>
    <col min="6403" max="6403" width="17.42578125" style="123" customWidth="1"/>
    <col min="6404" max="6404" width="36" style="123" customWidth="1"/>
    <col min="6405" max="6405" width="10" style="123" customWidth="1"/>
    <col min="6406" max="6407" width="9.5703125" style="123" customWidth="1"/>
    <col min="6408" max="6408" width="14.5703125" style="123" customWidth="1"/>
    <col min="6409" max="6410" width="9.140625" style="123"/>
    <col min="6411" max="6411" width="12.28515625" style="123" customWidth="1"/>
    <col min="6412" max="6412" width="11" style="123" customWidth="1"/>
    <col min="6413" max="6414" width="9.140625" style="123"/>
    <col min="6415" max="6415" width="10.85546875" style="123" customWidth="1"/>
    <col min="6416" max="6416" width="12.85546875" style="123" customWidth="1"/>
    <col min="6417" max="6656" width="9.140625" style="123"/>
    <col min="6657" max="6657" width="16.140625" style="123" customWidth="1"/>
    <col min="6658" max="6658" width="18.42578125" style="123" customWidth="1"/>
    <col min="6659" max="6659" width="17.42578125" style="123" customWidth="1"/>
    <col min="6660" max="6660" width="36" style="123" customWidth="1"/>
    <col min="6661" max="6661" width="10" style="123" customWidth="1"/>
    <col min="6662" max="6663" width="9.5703125" style="123" customWidth="1"/>
    <col min="6664" max="6664" width="14.5703125" style="123" customWidth="1"/>
    <col min="6665" max="6666" width="9.140625" style="123"/>
    <col min="6667" max="6667" width="12.28515625" style="123" customWidth="1"/>
    <col min="6668" max="6668" width="11" style="123" customWidth="1"/>
    <col min="6669" max="6670" width="9.140625" style="123"/>
    <col min="6671" max="6671" width="10.85546875" style="123" customWidth="1"/>
    <col min="6672" max="6672" width="12.85546875" style="123" customWidth="1"/>
    <col min="6673" max="6912" width="9.140625" style="123"/>
    <col min="6913" max="6913" width="16.140625" style="123" customWidth="1"/>
    <col min="6914" max="6914" width="18.42578125" style="123" customWidth="1"/>
    <col min="6915" max="6915" width="17.42578125" style="123" customWidth="1"/>
    <col min="6916" max="6916" width="36" style="123" customWidth="1"/>
    <col min="6917" max="6917" width="10" style="123" customWidth="1"/>
    <col min="6918" max="6919" width="9.5703125" style="123" customWidth="1"/>
    <col min="6920" max="6920" width="14.5703125" style="123" customWidth="1"/>
    <col min="6921" max="6922" width="9.140625" style="123"/>
    <col min="6923" max="6923" width="12.28515625" style="123" customWidth="1"/>
    <col min="6924" max="6924" width="11" style="123" customWidth="1"/>
    <col min="6925" max="6926" width="9.140625" style="123"/>
    <col min="6927" max="6927" width="10.85546875" style="123" customWidth="1"/>
    <col min="6928" max="6928" width="12.85546875" style="123" customWidth="1"/>
    <col min="6929" max="7168" width="9.140625" style="123"/>
    <col min="7169" max="7169" width="16.140625" style="123" customWidth="1"/>
    <col min="7170" max="7170" width="18.42578125" style="123" customWidth="1"/>
    <col min="7171" max="7171" width="17.42578125" style="123" customWidth="1"/>
    <col min="7172" max="7172" width="36" style="123" customWidth="1"/>
    <col min="7173" max="7173" width="10" style="123" customWidth="1"/>
    <col min="7174" max="7175" width="9.5703125" style="123" customWidth="1"/>
    <col min="7176" max="7176" width="14.5703125" style="123" customWidth="1"/>
    <col min="7177" max="7178" width="9.140625" style="123"/>
    <col min="7179" max="7179" width="12.28515625" style="123" customWidth="1"/>
    <col min="7180" max="7180" width="11" style="123" customWidth="1"/>
    <col min="7181" max="7182" width="9.140625" style="123"/>
    <col min="7183" max="7183" width="10.85546875" style="123" customWidth="1"/>
    <col min="7184" max="7184" width="12.85546875" style="123" customWidth="1"/>
    <col min="7185" max="7424" width="9.140625" style="123"/>
    <col min="7425" max="7425" width="16.140625" style="123" customWidth="1"/>
    <col min="7426" max="7426" width="18.42578125" style="123" customWidth="1"/>
    <col min="7427" max="7427" width="17.42578125" style="123" customWidth="1"/>
    <col min="7428" max="7428" width="36" style="123" customWidth="1"/>
    <col min="7429" max="7429" width="10" style="123" customWidth="1"/>
    <col min="7430" max="7431" width="9.5703125" style="123" customWidth="1"/>
    <col min="7432" max="7432" width="14.5703125" style="123" customWidth="1"/>
    <col min="7433" max="7434" width="9.140625" style="123"/>
    <col min="7435" max="7435" width="12.28515625" style="123" customWidth="1"/>
    <col min="7436" max="7436" width="11" style="123" customWidth="1"/>
    <col min="7437" max="7438" width="9.140625" style="123"/>
    <col min="7439" max="7439" width="10.85546875" style="123" customWidth="1"/>
    <col min="7440" max="7440" width="12.85546875" style="123" customWidth="1"/>
    <col min="7441" max="7680" width="9.140625" style="123"/>
    <col min="7681" max="7681" width="16.140625" style="123" customWidth="1"/>
    <col min="7682" max="7682" width="18.42578125" style="123" customWidth="1"/>
    <col min="7683" max="7683" width="17.42578125" style="123" customWidth="1"/>
    <col min="7684" max="7684" width="36" style="123" customWidth="1"/>
    <col min="7685" max="7685" width="10" style="123" customWidth="1"/>
    <col min="7686" max="7687" width="9.5703125" style="123" customWidth="1"/>
    <col min="7688" max="7688" width="14.5703125" style="123" customWidth="1"/>
    <col min="7689" max="7690" width="9.140625" style="123"/>
    <col min="7691" max="7691" width="12.28515625" style="123" customWidth="1"/>
    <col min="7692" max="7692" width="11" style="123" customWidth="1"/>
    <col min="7693" max="7694" width="9.140625" style="123"/>
    <col min="7695" max="7695" width="10.85546875" style="123" customWidth="1"/>
    <col min="7696" max="7696" width="12.85546875" style="123" customWidth="1"/>
    <col min="7697" max="7936" width="9.140625" style="123"/>
    <col min="7937" max="7937" width="16.140625" style="123" customWidth="1"/>
    <col min="7938" max="7938" width="18.42578125" style="123" customWidth="1"/>
    <col min="7939" max="7939" width="17.42578125" style="123" customWidth="1"/>
    <col min="7940" max="7940" width="36" style="123" customWidth="1"/>
    <col min="7941" max="7941" width="10" style="123" customWidth="1"/>
    <col min="7942" max="7943" width="9.5703125" style="123" customWidth="1"/>
    <col min="7944" max="7944" width="14.5703125" style="123" customWidth="1"/>
    <col min="7945" max="7946" width="9.140625" style="123"/>
    <col min="7947" max="7947" width="12.28515625" style="123" customWidth="1"/>
    <col min="7948" max="7948" width="11" style="123" customWidth="1"/>
    <col min="7949" max="7950" width="9.140625" style="123"/>
    <col min="7951" max="7951" width="10.85546875" style="123" customWidth="1"/>
    <col min="7952" max="7952" width="12.85546875" style="123" customWidth="1"/>
    <col min="7953" max="8192" width="9.140625" style="123"/>
    <col min="8193" max="8193" width="16.140625" style="123" customWidth="1"/>
    <col min="8194" max="8194" width="18.42578125" style="123" customWidth="1"/>
    <col min="8195" max="8195" width="17.42578125" style="123" customWidth="1"/>
    <col min="8196" max="8196" width="36" style="123" customWidth="1"/>
    <col min="8197" max="8197" width="10" style="123" customWidth="1"/>
    <col min="8198" max="8199" width="9.5703125" style="123" customWidth="1"/>
    <col min="8200" max="8200" width="14.5703125" style="123" customWidth="1"/>
    <col min="8201" max="8202" width="9.140625" style="123"/>
    <col min="8203" max="8203" width="12.28515625" style="123" customWidth="1"/>
    <col min="8204" max="8204" width="11" style="123" customWidth="1"/>
    <col min="8205" max="8206" width="9.140625" style="123"/>
    <col min="8207" max="8207" width="10.85546875" style="123" customWidth="1"/>
    <col min="8208" max="8208" width="12.85546875" style="123" customWidth="1"/>
    <col min="8209" max="8448" width="9.140625" style="123"/>
    <col min="8449" max="8449" width="16.140625" style="123" customWidth="1"/>
    <col min="8450" max="8450" width="18.42578125" style="123" customWidth="1"/>
    <col min="8451" max="8451" width="17.42578125" style="123" customWidth="1"/>
    <col min="8452" max="8452" width="36" style="123" customWidth="1"/>
    <col min="8453" max="8453" width="10" style="123" customWidth="1"/>
    <col min="8454" max="8455" width="9.5703125" style="123" customWidth="1"/>
    <col min="8456" max="8456" width="14.5703125" style="123" customWidth="1"/>
    <col min="8457" max="8458" width="9.140625" style="123"/>
    <col min="8459" max="8459" width="12.28515625" style="123" customWidth="1"/>
    <col min="8460" max="8460" width="11" style="123" customWidth="1"/>
    <col min="8461" max="8462" width="9.140625" style="123"/>
    <col min="8463" max="8463" width="10.85546875" style="123" customWidth="1"/>
    <col min="8464" max="8464" width="12.85546875" style="123" customWidth="1"/>
    <col min="8465" max="8704" width="9.140625" style="123"/>
    <col min="8705" max="8705" width="16.140625" style="123" customWidth="1"/>
    <col min="8706" max="8706" width="18.42578125" style="123" customWidth="1"/>
    <col min="8707" max="8707" width="17.42578125" style="123" customWidth="1"/>
    <col min="8708" max="8708" width="36" style="123" customWidth="1"/>
    <col min="8709" max="8709" width="10" style="123" customWidth="1"/>
    <col min="8710" max="8711" width="9.5703125" style="123" customWidth="1"/>
    <col min="8712" max="8712" width="14.5703125" style="123" customWidth="1"/>
    <col min="8713" max="8714" width="9.140625" style="123"/>
    <col min="8715" max="8715" width="12.28515625" style="123" customWidth="1"/>
    <col min="8716" max="8716" width="11" style="123" customWidth="1"/>
    <col min="8717" max="8718" width="9.140625" style="123"/>
    <col min="8719" max="8719" width="10.85546875" style="123" customWidth="1"/>
    <col min="8720" max="8720" width="12.85546875" style="123" customWidth="1"/>
    <col min="8721" max="8960" width="9.140625" style="123"/>
    <col min="8961" max="8961" width="16.140625" style="123" customWidth="1"/>
    <col min="8962" max="8962" width="18.42578125" style="123" customWidth="1"/>
    <col min="8963" max="8963" width="17.42578125" style="123" customWidth="1"/>
    <col min="8964" max="8964" width="36" style="123" customWidth="1"/>
    <col min="8965" max="8965" width="10" style="123" customWidth="1"/>
    <col min="8966" max="8967" width="9.5703125" style="123" customWidth="1"/>
    <col min="8968" max="8968" width="14.5703125" style="123" customWidth="1"/>
    <col min="8969" max="8970" width="9.140625" style="123"/>
    <col min="8971" max="8971" width="12.28515625" style="123" customWidth="1"/>
    <col min="8972" max="8972" width="11" style="123" customWidth="1"/>
    <col min="8973" max="8974" width="9.140625" style="123"/>
    <col min="8975" max="8975" width="10.85546875" style="123" customWidth="1"/>
    <col min="8976" max="8976" width="12.85546875" style="123" customWidth="1"/>
    <col min="8977" max="9216" width="9.140625" style="123"/>
    <col min="9217" max="9217" width="16.140625" style="123" customWidth="1"/>
    <col min="9218" max="9218" width="18.42578125" style="123" customWidth="1"/>
    <col min="9219" max="9219" width="17.42578125" style="123" customWidth="1"/>
    <col min="9220" max="9220" width="36" style="123" customWidth="1"/>
    <col min="9221" max="9221" width="10" style="123" customWidth="1"/>
    <col min="9222" max="9223" width="9.5703125" style="123" customWidth="1"/>
    <col min="9224" max="9224" width="14.5703125" style="123" customWidth="1"/>
    <col min="9225" max="9226" width="9.140625" style="123"/>
    <col min="9227" max="9227" width="12.28515625" style="123" customWidth="1"/>
    <col min="9228" max="9228" width="11" style="123" customWidth="1"/>
    <col min="9229" max="9230" width="9.140625" style="123"/>
    <col min="9231" max="9231" width="10.85546875" style="123" customWidth="1"/>
    <col min="9232" max="9232" width="12.85546875" style="123" customWidth="1"/>
    <col min="9233" max="9472" width="9.140625" style="123"/>
    <col min="9473" max="9473" width="16.140625" style="123" customWidth="1"/>
    <col min="9474" max="9474" width="18.42578125" style="123" customWidth="1"/>
    <col min="9475" max="9475" width="17.42578125" style="123" customWidth="1"/>
    <col min="9476" max="9476" width="36" style="123" customWidth="1"/>
    <col min="9477" max="9477" width="10" style="123" customWidth="1"/>
    <col min="9478" max="9479" width="9.5703125" style="123" customWidth="1"/>
    <col min="9480" max="9480" width="14.5703125" style="123" customWidth="1"/>
    <col min="9481" max="9482" width="9.140625" style="123"/>
    <col min="9483" max="9483" width="12.28515625" style="123" customWidth="1"/>
    <col min="9484" max="9484" width="11" style="123" customWidth="1"/>
    <col min="9485" max="9486" width="9.140625" style="123"/>
    <col min="9487" max="9487" width="10.85546875" style="123" customWidth="1"/>
    <col min="9488" max="9488" width="12.85546875" style="123" customWidth="1"/>
    <col min="9489" max="9728" width="9.140625" style="123"/>
    <col min="9729" max="9729" width="16.140625" style="123" customWidth="1"/>
    <col min="9730" max="9730" width="18.42578125" style="123" customWidth="1"/>
    <col min="9731" max="9731" width="17.42578125" style="123" customWidth="1"/>
    <col min="9732" max="9732" width="36" style="123" customWidth="1"/>
    <col min="9733" max="9733" width="10" style="123" customWidth="1"/>
    <col min="9734" max="9735" width="9.5703125" style="123" customWidth="1"/>
    <col min="9736" max="9736" width="14.5703125" style="123" customWidth="1"/>
    <col min="9737" max="9738" width="9.140625" style="123"/>
    <col min="9739" max="9739" width="12.28515625" style="123" customWidth="1"/>
    <col min="9740" max="9740" width="11" style="123" customWidth="1"/>
    <col min="9741" max="9742" width="9.140625" style="123"/>
    <col min="9743" max="9743" width="10.85546875" style="123" customWidth="1"/>
    <col min="9744" max="9744" width="12.85546875" style="123" customWidth="1"/>
    <col min="9745" max="9984" width="9.140625" style="123"/>
    <col min="9985" max="9985" width="16.140625" style="123" customWidth="1"/>
    <col min="9986" max="9986" width="18.42578125" style="123" customWidth="1"/>
    <col min="9987" max="9987" width="17.42578125" style="123" customWidth="1"/>
    <col min="9988" max="9988" width="36" style="123" customWidth="1"/>
    <col min="9989" max="9989" width="10" style="123" customWidth="1"/>
    <col min="9990" max="9991" width="9.5703125" style="123" customWidth="1"/>
    <col min="9992" max="9992" width="14.5703125" style="123" customWidth="1"/>
    <col min="9993" max="9994" width="9.140625" style="123"/>
    <col min="9995" max="9995" width="12.28515625" style="123" customWidth="1"/>
    <col min="9996" max="9996" width="11" style="123" customWidth="1"/>
    <col min="9997" max="9998" width="9.140625" style="123"/>
    <col min="9999" max="9999" width="10.85546875" style="123" customWidth="1"/>
    <col min="10000" max="10000" width="12.85546875" style="123" customWidth="1"/>
    <col min="10001" max="10240" width="9.140625" style="123"/>
    <col min="10241" max="10241" width="16.140625" style="123" customWidth="1"/>
    <col min="10242" max="10242" width="18.42578125" style="123" customWidth="1"/>
    <col min="10243" max="10243" width="17.42578125" style="123" customWidth="1"/>
    <col min="10244" max="10244" width="36" style="123" customWidth="1"/>
    <col min="10245" max="10245" width="10" style="123" customWidth="1"/>
    <col min="10246" max="10247" width="9.5703125" style="123" customWidth="1"/>
    <col min="10248" max="10248" width="14.5703125" style="123" customWidth="1"/>
    <col min="10249" max="10250" width="9.140625" style="123"/>
    <col min="10251" max="10251" width="12.28515625" style="123" customWidth="1"/>
    <col min="10252" max="10252" width="11" style="123" customWidth="1"/>
    <col min="10253" max="10254" width="9.140625" style="123"/>
    <col min="10255" max="10255" width="10.85546875" style="123" customWidth="1"/>
    <col min="10256" max="10256" width="12.85546875" style="123" customWidth="1"/>
    <col min="10257" max="10496" width="9.140625" style="123"/>
    <col min="10497" max="10497" width="16.140625" style="123" customWidth="1"/>
    <col min="10498" max="10498" width="18.42578125" style="123" customWidth="1"/>
    <col min="10499" max="10499" width="17.42578125" style="123" customWidth="1"/>
    <col min="10500" max="10500" width="36" style="123" customWidth="1"/>
    <col min="10501" max="10501" width="10" style="123" customWidth="1"/>
    <col min="10502" max="10503" width="9.5703125" style="123" customWidth="1"/>
    <col min="10504" max="10504" width="14.5703125" style="123" customWidth="1"/>
    <col min="10505" max="10506" width="9.140625" style="123"/>
    <col min="10507" max="10507" width="12.28515625" style="123" customWidth="1"/>
    <col min="10508" max="10508" width="11" style="123" customWidth="1"/>
    <col min="10509" max="10510" width="9.140625" style="123"/>
    <col min="10511" max="10511" width="10.85546875" style="123" customWidth="1"/>
    <col min="10512" max="10512" width="12.85546875" style="123" customWidth="1"/>
    <col min="10513" max="10752" width="9.140625" style="123"/>
    <col min="10753" max="10753" width="16.140625" style="123" customWidth="1"/>
    <col min="10754" max="10754" width="18.42578125" style="123" customWidth="1"/>
    <col min="10755" max="10755" width="17.42578125" style="123" customWidth="1"/>
    <col min="10756" max="10756" width="36" style="123" customWidth="1"/>
    <col min="10757" max="10757" width="10" style="123" customWidth="1"/>
    <col min="10758" max="10759" width="9.5703125" style="123" customWidth="1"/>
    <col min="10760" max="10760" width="14.5703125" style="123" customWidth="1"/>
    <col min="10761" max="10762" width="9.140625" style="123"/>
    <col min="10763" max="10763" width="12.28515625" style="123" customWidth="1"/>
    <col min="10764" max="10764" width="11" style="123" customWidth="1"/>
    <col min="10765" max="10766" width="9.140625" style="123"/>
    <col min="10767" max="10767" width="10.85546875" style="123" customWidth="1"/>
    <col min="10768" max="10768" width="12.85546875" style="123" customWidth="1"/>
    <col min="10769" max="11008" width="9.140625" style="123"/>
    <col min="11009" max="11009" width="16.140625" style="123" customWidth="1"/>
    <col min="11010" max="11010" width="18.42578125" style="123" customWidth="1"/>
    <col min="11011" max="11011" width="17.42578125" style="123" customWidth="1"/>
    <col min="11012" max="11012" width="36" style="123" customWidth="1"/>
    <col min="11013" max="11013" width="10" style="123" customWidth="1"/>
    <col min="11014" max="11015" width="9.5703125" style="123" customWidth="1"/>
    <col min="11016" max="11016" width="14.5703125" style="123" customWidth="1"/>
    <col min="11017" max="11018" width="9.140625" style="123"/>
    <col min="11019" max="11019" width="12.28515625" style="123" customWidth="1"/>
    <col min="11020" max="11020" width="11" style="123" customWidth="1"/>
    <col min="11021" max="11022" width="9.140625" style="123"/>
    <col min="11023" max="11023" width="10.85546875" style="123" customWidth="1"/>
    <col min="11024" max="11024" width="12.85546875" style="123" customWidth="1"/>
    <col min="11025" max="11264" width="9.140625" style="123"/>
    <col min="11265" max="11265" width="16.140625" style="123" customWidth="1"/>
    <col min="11266" max="11266" width="18.42578125" style="123" customWidth="1"/>
    <col min="11267" max="11267" width="17.42578125" style="123" customWidth="1"/>
    <col min="11268" max="11268" width="36" style="123" customWidth="1"/>
    <col min="11269" max="11269" width="10" style="123" customWidth="1"/>
    <col min="11270" max="11271" width="9.5703125" style="123" customWidth="1"/>
    <col min="11272" max="11272" width="14.5703125" style="123" customWidth="1"/>
    <col min="11273" max="11274" width="9.140625" style="123"/>
    <col min="11275" max="11275" width="12.28515625" style="123" customWidth="1"/>
    <col min="11276" max="11276" width="11" style="123" customWidth="1"/>
    <col min="11277" max="11278" width="9.140625" style="123"/>
    <col min="11279" max="11279" width="10.85546875" style="123" customWidth="1"/>
    <col min="11280" max="11280" width="12.85546875" style="123" customWidth="1"/>
    <col min="11281" max="11520" width="9.140625" style="123"/>
    <col min="11521" max="11521" width="16.140625" style="123" customWidth="1"/>
    <col min="11522" max="11522" width="18.42578125" style="123" customWidth="1"/>
    <col min="11523" max="11523" width="17.42578125" style="123" customWidth="1"/>
    <col min="11524" max="11524" width="36" style="123" customWidth="1"/>
    <col min="11525" max="11525" width="10" style="123" customWidth="1"/>
    <col min="11526" max="11527" width="9.5703125" style="123" customWidth="1"/>
    <col min="11528" max="11528" width="14.5703125" style="123" customWidth="1"/>
    <col min="11529" max="11530" width="9.140625" style="123"/>
    <col min="11531" max="11531" width="12.28515625" style="123" customWidth="1"/>
    <col min="11532" max="11532" width="11" style="123" customWidth="1"/>
    <col min="11533" max="11534" width="9.140625" style="123"/>
    <col min="11535" max="11535" width="10.85546875" style="123" customWidth="1"/>
    <col min="11536" max="11536" width="12.85546875" style="123" customWidth="1"/>
    <col min="11537" max="11776" width="9.140625" style="123"/>
    <col min="11777" max="11777" width="16.140625" style="123" customWidth="1"/>
    <col min="11778" max="11778" width="18.42578125" style="123" customWidth="1"/>
    <col min="11779" max="11779" width="17.42578125" style="123" customWidth="1"/>
    <col min="11780" max="11780" width="36" style="123" customWidth="1"/>
    <col min="11781" max="11781" width="10" style="123" customWidth="1"/>
    <col min="11782" max="11783" width="9.5703125" style="123" customWidth="1"/>
    <col min="11784" max="11784" width="14.5703125" style="123" customWidth="1"/>
    <col min="11785" max="11786" width="9.140625" style="123"/>
    <col min="11787" max="11787" width="12.28515625" style="123" customWidth="1"/>
    <col min="11788" max="11788" width="11" style="123" customWidth="1"/>
    <col min="11789" max="11790" width="9.140625" style="123"/>
    <col min="11791" max="11791" width="10.85546875" style="123" customWidth="1"/>
    <col min="11792" max="11792" width="12.85546875" style="123" customWidth="1"/>
    <col min="11793" max="12032" width="9.140625" style="123"/>
    <col min="12033" max="12033" width="16.140625" style="123" customWidth="1"/>
    <col min="12034" max="12034" width="18.42578125" style="123" customWidth="1"/>
    <col min="12035" max="12035" width="17.42578125" style="123" customWidth="1"/>
    <col min="12036" max="12036" width="36" style="123" customWidth="1"/>
    <col min="12037" max="12037" width="10" style="123" customWidth="1"/>
    <col min="12038" max="12039" width="9.5703125" style="123" customWidth="1"/>
    <col min="12040" max="12040" width="14.5703125" style="123" customWidth="1"/>
    <col min="12041" max="12042" width="9.140625" style="123"/>
    <col min="12043" max="12043" width="12.28515625" style="123" customWidth="1"/>
    <col min="12044" max="12044" width="11" style="123" customWidth="1"/>
    <col min="12045" max="12046" width="9.140625" style="123"/>
    <col min="12047" max="12047" width="10.85546875" style="123" customWidth="1"/>
    <col min="12048" max="12048" width="12.85546875" style="123" customWidth="1"/>
    <col min="12049" max="12288" width="9.140625" style="123"/>
    <col min="12289" max="12289" width="16.140625" style="123" customWidth="1"/>
    <col min="12290" max="12290" width="18.42578125" style="123" customWidth="1"/>
    <col min="12291" max="12291" width="17.42578125" style="123" customWidth="1"/>
    <col min="12292" max="12292" width="36" style="123" customWidth="1"/>
    <col min="12293" max="12293" width="10" style="123" customWidth="1"/>
    <col min="12294" max="12295" width="9.5703125" style="123" customWidth="1"/>
    <col min="12296" max="12296" width="14.5703125" style="123" customWidth="1"/>
    <col min="12297" max="12298" width="9.140625" style="123"/>
    <col min="12299" max="12299" width="12.28515625" style="123" customWidth="1"/>
    <col min="12300" max="12300" width="11" style="123" customWidth="1"/>
    <col min="12301" max="12302" width="9.140625" style="123"/>
    <col min="12303" max="12303" width="10.85546875" style="123" customWidth="1"/>
    <col min="12304" max="12304" width="12.85546875" style="123" customWidth="1"/>
    <col min="12305" max="12544" width="9.140625" style="123"/>
    <col min="12545" max="12545" width="16.140625" style="123" customWidth="1"/>
    <col min="12546" max="12546" width="18.42578125" style="123" customWidth="1"/>
    <col min="12547" max="12547" width="17.42578125" style="123" customWidth="1"/>
    <col min="12548" max="12548" width="36" style="123" customWidth="1"/>
    <col min="12549" max="12549" width="10" style="123" customWidth="1"/>
    <col min="12550" max="12551" width="9.5703125" style="123" customWidth="1"/>
    <col min="12552" max="12552" width="14.5703125" style="123" customWidth="1"/>
    <col min="12553" max="12554" width="9.140625" style="123"/>
    <col min="12555" max="12555" width="12.28515625" style="123" customWidth="1"/>
    <col min="12556" max="12556" width="11" style="123" customWidth="1"/>
    <col min="12557" max="12558" width="9.140625" style="123"/>
    <col min="12559" max="12559" width="10.85546875" style="123" customWidth="1"/>
    <col min="12560" max="12560" width="12.85546875" style="123" customWidth="1"/>
    <col min="12561" max="12800" width="9.140625" style="123"/>
    <col min="12801" max="12801" width="16.140625" style="123" customWidth="1"/>
    <col min="12802" max="12802" width="18.42578125" style="123" customWidth="1"/>
    <col min="12803" max="12803" width="17.42578125" style="123" customWidth="1"/>
    <col min="12804" max="12804" width="36" style="123" customWidth="1"/>
    <col min="12805" max="12805" width="10" style="123" customWidth="1"/>
    <col min="12806" max="12807" width="9.5703125" style="123" customWidth="1"/>
    <col min="12808" max="12808" width="14.5703125" style="123" customWidth="1"/>
    <col min="12809" max="12810" width="9.140625" style="123"/>
    <col min="12811" max="12811" width="12.28515625" style="123" customWidth="1"/>
    <col min="12812" max="12812" width="11" style="123" customWidth="1"/>
    <col min="12813" max="12814" width="9.140625" style="123"/>
    <col min="12815" max="12815" width="10.85546875" style="123" customWidth="1"/>
    <col min="12816" max="12816" width="12.85546875" style="123" customWidth="1"/>
    <col min="12817" max="13056" width="9.140625" style="123"/>
    <col min="13057" max="13057" width="16.140625" style="123" customWidth="1"/>
    <col min="13058" max="13058" width="18.42578125" style="123" customWidth="1"/>
    <col min="13059" max="13059" width="17.42578125" style="123" customWidth="1"/>
    <col min="13060" max="13060" width="36" style="123" customWidth="1"/>
    <col min="13061" max="13061" width="10" style="123" customWidth="1"/>
    <col min="13062" max="13063" width="9.5703125" style="123" customWidth="1"/>
    <col min="13064" max="13064" width="14.5703125" style="123" customWidth="1"/>
    <col min="13065" max="13066" width="9.140625" style="123"/>
    <col min="13067" max="13067" width="12.28515625" style="123" customWidth="1"/>
    <col min="13068" max="13068" width="11" style="123" customWidth="1"/>
    <col min="13069" max="13070" width="9.140625" style="123"/>
    <col min="13071" max="13071" width="10.85546875" style="123" customWidth="1"/>
    <col min="13072" max="13072" width="12.85546875" style="123" customWidth="1"/>
    <col min="13073" max="13312" width="9.140625" style="123"/>
    <col min="13313" max="13313" width="16.140625" style="123" customWidth="1"/>
    <col min="13314" max="13314" width="18.42578125" style="123" customWidth="1"/>
    <col min="13315" max="13315" width="17.42578125" style="123" customWidth="1"/>
    <col min="13316" max="13316" width="36" style="123" customWidth="1"/>
    <col min="13317" max="13317" width="10" style="123" customWidth="1"/>
    <col min="13318" max="13319" width="9.5703125" style="123" customWidth="1"/>
    <col min="13320" max="13320" width="14.5703125" style="123" customWidth="1"/>
    <col min="13321" max="13322" width="9.140625" style="123"/>
    <col min="13323" max="13323" width="12.28515625" style="123" customWidth="1"/>
    <col min="13324" max="13324" width="11" style="123" customWidth="1"/>
    <col min="13325" max="13326" width="9.140625" style="123"/>
    <col min="13327" max="13327" width="10.85546875" style="123" customWidth="1"/>
    <col min="13328" max="13328" width="12.85546875" style="123" customWidth="1"/>
    <col min="13329" max="13568" width="9.140625" style="123"/>
    <col min="13569" max="13569" width="16.140625" style="123" customWidth="1"/>
    <col min="13570" max="13570" width="18.42578125" style="123" customWidth="1"/>
    <col min="13571" max="13571" width="17.42578125" style="123" customWidth="1"/>
    <col min="13572" max="13572" width="36" style="123" customWidth="1"/>
    <col min="13573" max="13573" width="10" style="123" customWidth="1"/>
    <col min="13574" max="13575" width="9.5703125" style="123" customWidth="1"/>
    <col min="13576" max="13576" width="14.5703125" style="123" customWidth="1"/>
    <col min="13577" max="13578" width="9.140625" style="123"/>
    <col min="13579" max="13579" width="12.28515625" style="123" customWidth="1"/>
    <col min="13580" max="13580" width="11" style="123" customWidth="1"/>
    <col min="13581" max="13582" width="9.140625" style="123"/>
    <col min="13583" max="13583" width="10.85546875" style="123" customWidth="1"/>
    <col min="13584" max="13584" width="12.85546875" style="123" customWidth="1"/>
    <col min="13585" max="13824" width="9.140625" style="123"/>
    <col min="13825" max="13825" width="16.140625" style="123" customWidth="1"/>
    <col min="13826" max="13826" width="18.42578125" style="123" customWidth="1"/>
    <col min="13827" max="13827" width="17.42578125" style="123" customWidth="1"/>
    <col min="13828" max="13828" width="36" style="123" customWidth="1"/>
    <col min="13829" max="13829" width="10" style="123" customWidth="1"/>
    <col min="13830" max="13831" width="9.5703125" style="123" customWidth="1"/>
    <col min="13832" max="13832" width="14.5703125" style="123" customWidth="1"/>
    <col min="13833" max="13834" width="9.140625" style="123"/>
    <col min="13835" max="13835" width="12.28515625" style="123" customWidth="1"/>
    <col min="13836" max="13836" width="11" style="123" customWidth="1"/>
    <col min="13837" max="13838" width="9.140625" style="123"/>
    <col min="13839" max="13839" width="10.85546875" style="123" customWidth="1"/>
    <col min="13840" max="13840" width="12.85546875" style="123" customWidth="1"/>
    <col min="13841" max="14080" width="9.140625" style="123"/>
    <col min="14081" max="14081" width="16.140625" style="123" customWidth="1"/>
    <col min="14082" max="14082" width="18.42578125" style="123" customWidth="1"/>
    <col min="14083" max="14083" width="17.42578125" style="123" customWidth="1"/>
    <col min="14084" max="14084" width="36" style="123" customWidth="1"/>
    <col min="14085" max="14085" width="10" style="123" customWidth="1"/>
    <col min="14086" max="14087" width="9.5703125" style="123" customWidth="1"/>
    <col min="14088" max="14088" width="14.5703125" style="123" customWidth="1"/>
    <col min="14089" max="14090" width="9.140625" style="123"/>
    <col min="14091" max="14091" width="12.28515625" style="123" customWidth="1"/>
    <col min="14092" max="14092" width="11" style="123" customWidth="1"/>
    <col min="14093" max="14094" width="9.140625" style="123"/>
    <col min="14095" max="14095" width="10.85546875" style="123" customWidth="1"/>
    <col min="14096" max="14096" width="12.85546875" style="123" customWidth="1"/>
    <col min="14097" max="14336" width="9.140625" style="123"/>
    <col min="14337" max="14337" width="16.140625" style="123" customWidth="1"/>
    <col min="14338" max="14338" width="18.42578125" style="123" customWidth="1"/>
    <col min="14339" max="14339" width="17.42578125" style="123" customWidth="1"/>
    <col min="14340" max="14340" width="36" style="123" customWidth="1"/>
    <col min="14341" max="14341" width="10" style="123" customWidth="1"/>
    <col min="14342" max="14343" width="9.5703125" style="123" customWidth="1"/>
    <col min="14344" max="14344" width="14.5703125" style="123" customWidth="1"/>
    <col min="14345" max="14346" width="9.140625" style="123"/>
    <col min="14347" max="14347" width="12.28515625" style="123" customWidth="1"/>
    <col min="14348" max="14348" width="11" style="123" customWidth="1"/>
    <col min="14349" max="14350" width="9.140625" style="123"/>
    <col min="14351" max="14351" width="10.85546875" style="123" customWidth="1"/>
    <col min="14352" max="14352" width="12.85546875" style="123" customWidth="1"/>
    <col min="14353" max="14592" width="9.140625" style="123"/>
    <col min="14593" max="14593" width="16.140625" style="123" customWidth="1"/>
    <col min="14594" max="14594" width="18.42578125" style="123" customWidth="1"/>
    <col min="14595" max="14595" width="17.42578125" style="123" customWidth="1"/>
    <col min="14596" max="14596" width="36" style="123" customWidth="1"/>
    <col min="14597" max="14597" width="10" style="123" customWidth="1"/>
    <col min="14598" max="14599" width="9.5703125" style="123" customWidth="1"/>
    <col min="14600" max="14600" width="14.5703125" style="123" customWidth="1"/>
    <col min="14601" max="14602" width="9.140625" style="123"/>
    <col min="14603" max="14603" width="12.28515625" style="123" customWidth="1"/>
    <col min="14604" max="14604" width="11" style="123" customWidth="1"/>
    <col min="14605" max="14606" width="9.140625" style="123"/>
    <col min="14607" max="14607" width="10.85546875" style="123" customWidth="1"/>
    <col min="14608" max="14608" width="12.85546875" style="123" customWidth="1"/>
    <col min="14609" max="14848" width="9.140625" style="123"/>
    <col min="14849" max="14849" width="16.140625" style="123" customWidth="1"/>
    <col min="14850" max="14850" width="18.42578125" style="123" customWidth="1"/>
    <col min="14851" max="14851" width="17.42578125" style="123" customWidth="1"/>
    <col min="14852" max="14852" width="36" style="123" customWidth="1"/>
    <col min="14853" max="14853" width="10" style="123" customWidth="1"/>
    <col min="14854" max="14855" width="9.5703125" style="123" customWidth="1"/>
    <col min="14856" max="14856" width="14.5703125" style="123" customWidth="1"/>
    <col min="14857" max="14858" width="9.140625" style="123"/>
    <col min="14859" max="14859" width="12.28515625" style="123" customWidth="1"/>
    <col min="14860" max="14860" width="11" style="123" customWidth="1"/>
    <col min="14861" max="14862" width="9.140625" style="123"/>
    <col min="14863" max="14863" width="10.85546875" style="123" customWidth="1"/>
    <col min="14864" max="14864" width="12.85546875" style="123" customWidth="1"/>
    <col min="14865" max="15104" width="9.140625" style="123"/>
    <col min="15105" max="15105" width="16.140625" style="123" customWidth="1"/>
    <col min="15106" max="15106" width="18.42578125" style="123" customWidth="1"/>
    <col min="15107" max="15107" width="17.42578125" style="123" customWidth="1"/>
    <col min="15108" max="15108" width="36" style="123" customWidth="1"/>
    <col min="15109" max="15109" width="10" style="123" customWidth="1"/>
    <col min="15110" max="15111" width="9.5703125" style="123" customWidth="1"/>
    <col min="15112" max="15112" width="14.5703125" style="123" customWidth="1"/>
    <col min="15113" max="15114" width="9.140625" style="123"/>
    <col min="15115" max="15115" width="12.28515625" style="123" customWidth="1"/>
    <col min="15116" max="15116" width="11" style="123" customWidth="1"/>
    <col min="15117" max="15118" width="9.140625" style="123"/>
    <col min="15119" max="15119" width="10.85546875" style="123" customWidth="1"/>
    <col min="15120" max="15120" width="12.85546875" style="123" customWidth="1"/>
    <col min="15121" max="15360" width="9.140625" style="123"/>
    <col min="15361" max="15361" width="16.140625" style="123" customWidth="1"/>
    <col min="15362" max="15362" width="18.42578125" style="123" customWidth="1"/>
    <col min="15363" max="15363" width="17.42578125" style="123" customWidth="1"/>
    <col min="15364" max="15364" width="36" style="123" customWidth="1"/>
    <col min="15365" max="15365" width="10" style="123" customWidth="1"/>
    <col min="15366" max="15367" width="9.5703125" style="123" customWidth="1"/>
    <col min="15368" max="15368" width="14.5703125" style="123" customWidth="1"/>
    <col min="15369" max="15370" width="9.140625" style="123"/>
    <col min="15371" max="15371" width="12.28515625" style="123" customWidth="1"/>
    <col min="15372" max="15372" width="11" style="123" customWidth="1"/>
    <col min="15373" max="15374" width="9.140625" style="123"/>
    <col min="15375" max="15375" width="10.85546875" style="123" customWidth="1"/>
    <col min="15376" max="15376" width="12.85546875" style="123" customWidth="1"/>
    <col min="15377" max="15616" width="9.140625" style="123"/>
    <col min="15617" max="15617" width="16.140625" style="123" customWidth="1"/>
    <col min="15618" max="15618" width="18.42578125" style="123" customWidth="1"/>
    <col min="15619" max="15619" width="17.42578125" style="123" customWidth="1"/>
    <col min="15620" max="15620" width="36" style="123" customWidth="1"/>
    <col min="15621" max="15621" width="10" style="123" customWidth="1"/>
    <col min="15622" max="15623" width="9.5703125" style="123" customWidth="1"/>
    <col min="15624" max="15624" width="14.5703125" style="123" customWidth="1"/>
    <col min="15625" max="15626" width="9.140625" style="123"/>
    <col min="15627" max="15627" width="12.28515625" style="123" customWidth="1"/>
    <col min="15628" max="15628" width="11" style="123" customWidth="1"/>
    <col min="15629" max="15630" width="9.140625" style="123"/>
    <col min="15631" max="15631" width="10.85546875" style="123" customWidth="1"/>
    <col min="15632" max="15632" width="12.85546875" style="123" customWidth="1"/>
    <col min="15633" max="15872" width="9.140625" style="123"/>
    <col min="15873" max="15873" width="16.140625" style="123" customWidth="1"/>
    <col min="15874" max="15874" width="18.42578125" style="123" customWidth="1"/>
    <col min="15875" max="15875" width="17.42578125" style="123" customWidth="1"/>
    <col min="15876" max="15876" width="36" style="123" customWidth="1"/>
    <col min="15877" max="15877" width="10" style="123" customWidth="1"/>
    <col min="15878" max="15879" width="9.5703125" style="123" customWidth="1"/>
    <col min="15880" max="15880" width="14.5703125" style="123" customWidth="1"/>
    <col min="15881" max="15882" width="9.140625" style="123"/>
    <col min="15883" max="15883" width="12.28515625" style="123" customWidth="1"/>
    <col min="15884" max="15884" width="11" style="123" customWidth="1"/>
    <col min="15885" max="15886" width="9.140625" style="123"/>
    <col min="15887" max="15887" width="10.85546875" style="123" customWidth="1"/>
    <col min="15888" max="15888" width="12.85546875" style="123" customWidth="1"/>
    <col min="15889" max="16128" width="9.140625" style="123"/>
    <col min="16129" max="16129" width="16.140625" style="123" customWidth="1"/>
    <col min="16130" max="16130" width="18.42578125" style="123" customWidth="1"/>
    <col min="16131" max="16131" width="17.42578125" style="123" customWidth="1"/>
    <col min="16132" max="16132" width="36" style="123" customWidth="1"/>
    <col min="16133" max="16133" width="10" style="123" customWidth="1"/>
    <col min="16134" max="16135" width="9.5703125" style="123" customWidth="1"/>
    <col min="16136" max="16136" width="14.5703125" style="123" customWidth="1"/>
    <col min="16137" max="16138" width="9.140625" style="123"/>
    <col min="16139" max="16139" width="12.28515625" style="123" customWidth="1"/>
    <col min="16140" max="16140" width="11" style="123" customWidth="1"/>
    <col min="16141" max="16142" width="9.140625" style="123"/>
    <col min="16143" max="16143" width="10.85546875" style="123" customWidth="1"/>
    <col min="16144" max="16144" width="12.85546875" style="123" customWidth="1"/>
    <col min="16145" max="16384" width="9.140625" style="123"/>
  </cols>
  <sheetData>
    <row r="1" spans="1:16" ht="51" customHeight="1">
      <c r="A1" s="122"/>
      <c r="N1" s="406" t="s">
        <v>572</v>
      </c>
      <c r="O1" s="407"/>
      <c r="P1" s="407"/>
    </row>
    <row r="2" spans="1:16" ht="15.75">
      <c r="A2" s="122"/>
    </row>
    <row r="3" spans="1:16" ht="15.75">
      <c r="A3" s="122"/>
    </row>
    <row r="4" spans="1:16" ht="15.75">
      <c r="A4" s="122"/>
    </row>
    <row r="7" spans="1:16" ht="20.25">
      <c r="A7" s="124"/>
      <c r="D7" s="408" t="s">
        <v>352</v>
      </c>
      <c r="E7" s="408"/>
      <c r="F7" s="408"/>
      <c r="G7" s="408"/>
      <c r="H7" s="408"/>
      <c r="I7" s="408"/>
      <c r="J7" s="408"/>
    </row>
    <row r="8" spans="1:16" ht="20.25">
      <c r="A8" s="124"/>
      <c r="D8" s="408" t="s">
        <v>530</v>
      </c>
      <c r="E8" s="408"/>
      <c r="F8" s="408"/>
      <c r="G8" s="408"/>
      <c r="H8" s="408"/>
      <c r="I8" s="408"/>
      <c r="J8" s="408"/>
    </row>
    <row r="11" spans="1:16" ht="15.75">
      <c r="A11" s="125" t="s">
        <v>444</v>
      </c>
    </row>
    <row r="12" spans="1:16">
      <c r="A12" s="126" t="s">
        <v>353</v>
      </c>
    </row>
    <row r="13" spans="1:16" ht="15.75">
      <c r="P13" s="127" t="s">
        <v>85</v>
      </c>
    </row>
    <row r="14" spans="1:16" ht="13.5" thickBot="1"/>
    <row r="15" spans="1:16" ht="219" customHeight="1" thickBot="1">
      <c r="A15" s="402" t="s">
        <v>280</v>
      </c>
      <c r="B15" s="402" t="s">
        <v>171</v>
      </c>
      <c r="C15" s="402" t="s">
        <v>172</v>
      </c>
      <c r="D15" s="402" t="s">
        <v>173</v>
      </c>
      <c r="E15" s="404" t="s">
        <v>354</v>
      </c>
      <c r="F15" s="409"/>
      <c r="G15" s="409"/>
      <c r="H15" s="405"/>
      <c r="I15" s="404" t="s">
        <v>355</v>
      </c>
      <c r="J15" s="409"/>
      <c r="K15" s="409"/>
      <c r="L15" s="405"/>
      <c r="M15" s="404" t="s">
        <v>356</v>
      </c>
      <c r="N15" s="409"/>
      <c r="O15" s="409"/>
      <c r="P15" s="405"/>
    </row>
    <row r="16" spans="1:16" ht="31.5" customHeight="1" thickBot="1">
      <c r="A16" s="410"/>
      <c r="B16" s="410"/>
      <c r="C16" s="410"/>
      <c r="D16" s="410"/>
      <c r="E16" s="402" t="s">
        <v>84</v>
      </c>
      <c r="F16" s="404" t="s">
        <v>158</v>
      </c>
      <c r="G16" s="405"/>
      <c r="H16" s="402" t="s">
        <v>357</v>
      </c>
      <c r="I16" s="402" t="s">
        <v>84</v>
      </c>
      <c r="J16" s="404" t="s">
        <v>158</v>
      </c>
      <c r="K16" s="405"/>
      <c r="L16" s="402" t="s">
        <v>357</v>
      </c>
      <c r="M16" s="402" t="s">
        <v>84</v>
      </c>
      <c r="N16" s="404" t="s">
        <v>158</v>
      </c>
      <c r="O16" s="405"/>
      <c r="P16" s="402" t="s">
        <v>357</v>
      </c>
    </row>
    <row r="17" spans="1:16" ht="95.25" thickBot="1">
      <c r="A17" s="403"/>
      <c r="B17" s="403"/>
      <c r="C17" s="403"/>
      <c r="D17" s="403"/>
      <c r="E17" s="403"/>
      <c r="F17" s="128" t="s">
        <v>330</v>
      </c>
      <c r="G17" s="128" t="s">
        <v>179</v>
      </c>
      <c r="H17" s="403"/>
      <c r="I17" s="403"/>
      <c r="J17" s="128" t="s">
        <v>330</v>
      </c>
      <c r="K17" s="128" t="s">
        <v>179</v>
      </c>
      <c r="L17" s="403"/>
      <c r="M17" s="403"/>
      <c r="N17" s="128" t="s">
        <v>330</v>
      </c>
      <c r="O17" s="128" t="s">
        <v>179</v>
      </c>
      <c r="P17" s="403"/>
    </row>
    <row r="18" spans="1:16" ht="16.5" thickBot="1">
      <c r="A18" s="129">
        <v>1</v>
      </c>
      <c r="B18" s="130">
        <v>2</v>
      </c>
      <c r="C18" s="130">
        <v>3</v>
      </c>
      <c r="D18" s="130">
        <v>4</v>
      </c>
      <c r="E18" s="130">
        <v>5</v>
      </c>
      <c r="F18" s="130">
        <v>6</v>
      </c>
      <c r="G18" s="130">
        <v>7</v>
      </c>
      <c r="H18" s="130">
        <v>8</v>
      </c>
      <c r="I18" s="130">
        <v>9</v>
      </c>
      <c r="J18" s="130">
        <v>10</v>
      </c>
      <c r="K18" s="130">
        <v>11</v>
      </c>
      <c r="L18" s="130">
        <v>12</v>
      </c>
      <c r="M18" s="130">
        <v>13</v>
      </c>
      <c r="N18" s="130">
        <v>14</v>
      </c>
      <c r="O18" s="130">
        <v>15</v>
      </c>
      <c r="P18" s="130">
        <v>16</v>
      </c>
    </row>
    <row r="19" spans="1:16" ht="16.5" thickBot="1">
      <c r="A19" s="129" t="s">
        <v>358</v>
      </c>
      <c r="B19" s="130" t="s">
        <v>358</v>
      </c>
      <c r="C19" s="130" t="s">
        <v>358</v>
      </c>
      <c r="D19" s="130" t="s">
        <v>358</v>
      </c>
      <c r="E19" s="130">
        <v>0</v>
      </c>
      <c r="F19" s="130">
        <v>0</v>
      </c>
      <c r="G19" s="130">
        <v>0</v>
      </c>
      <c r="H19" s="130">
        <v>0</v>
      </c>
      <c r="I19" s="130">
        <v>0</v>
      </c>
      <c r="J19" s="130">
        <v>0</v>
      </c>
      <c r="K19" s="130">
        <v>0</v>
      </c>
      <c r="L19" s="130">
        <v>0</v>
      </c>
      <c r="M19" s="130">
        <v>0</v>
      </c>
      <c r="N19" s="130">
        <v>0</v>
      </c>
      <c r="O19" s="130">
        <v>0</v>
      </c>
      <c r="P19" s="130">
        <v>0</v>
      </c>
    </row>
    <row r="20" spans="1:16" ht="16.5" thickBot="1">
      <c r="A20" s="129" t="s">
        <v>217</v>
      </c>
      <c r="B20" s="130" t="s">
        <v>217</v>
      </c>
      <c r="C20" s="130" t="s">
        <v>217</v>
      </c>
      <c r="D20" s="131" t="s">
        <v>125</v>
      </c>
      <c r="E20" s="130">
        <v>0</v>
      </c>
      <c r="F20" s="130">
        <v>0</v>
      </c>
      <c r="G20" s="130">
        <v>0</v>
      </c>
      <c r="H20" s="130">
        <v>0</v>
      </c>
      <c r="I20" s="130">
        <v>0</v>
      </c>
      <c r="J20" s="130">
        <v>0</v>
      </c>
      <c r="K20" s="130">
        <v>0</v>
      </c>
      <c r="L20" s="130">
        <v>0</v>
      </c>
      <c r="M20" s="130">
        <v>0</v>
      </c>
      <c r="N20" s="130">
        <v>0</v>
      </c>
      <c r="O20" s="130">
        <v>0</v>
      </c>
      <c r="P20" s="130">
        <v>0</v>
      </c>
    </row>
  </sheetData>
  <mergeCells count="19">
    <mergeCell ref="A15:A17"/>
    <mergeCell ref="B15:B17"/>
    <mergeCell ref="C15:C17"/>
    <mergeCell ref="D15:D17"/>
    <mergeCell ref="E15:H15"/>
    <mergeCell ref="E16:E17"/>
    <mergeCell ref="F16:G16"/>
    <mergeCell ref="H16:H17"/>
    <mergeCell ref="I16:I17"/>
    <mergeCell ref="J16:K16"/>
    <mergeCell ref="L16:L17"/>
    <mergeCell ref="N1:P1"/>
    <mergeCell ref="D7:J7"/>
    <mergeCell ref="D8:J8"/>
    <mergeCell ref="I15:L15"/>
    <mergeCell ref="M15:P15"/>
    <mergeCell ref="M16:M17"/>
    <mergeCell ref="N16:O16"/>
    <mergeCell ref="P16:P17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8"/>
  <sheetViews>
    <sheetView view="pageBreakPreview" topLeftCell="B37" zoomScale="90" zoomScaleNormal="100" zoomScaleSheetLayoutView="90" workbookViewId="0">
      <selection activeCell="J1" sqref="J1:L1"/>
    </sheetView>
  </sheetViews>
  <sheetFormatPr defaultRowHeight="12.75"/>
  <cols>
    <col min="1" max="1" width="8.85546875" style="16" hidden="1" customWidth="1"/>
    <col min="2" max="2" width="2" style="16" customWidth="1"/>
    <col min="3" max="3" width="6.5703125" style="16" customWidth="1"/>
    <col min="4" max="4" width="9.42578125" style="16" customWidth="1"/>
    <col min="5" max="5" width="11.140625" style="16" customWidth="1"/>
    <col min="6" max="6" width="27.140625" style="16" customWidth="1"/>
    <col min="7" max="8" width="10.140625" style="16" customWidth="1"/>
    <col min="9" max="9" width="18.28515625" style="16" customWidth="1"/>
    <col min="10" max="10" width="17.7109375" style="16" customWidth="1"/>
    <col min="11" max="11" width="14.85546875" style="16" customWidth="1"/>
    <col min="12" max="12" width="11.7109375" style="16" customWidth="1"/>
    <col min="13" max="14" width="8.85546875" style="16" hidden="1" customWidth="1"/>
    <col min="15" max="15" width="13.85546875" style="16" bestFit="1" customWidth="1"/>
    <col min="16" max="16" width="9.140625" style="16" bestFit="1" customWidth="1"/>
    <col min="17" max="259" width="9.140625" style="16"/>
    <col min="260" max="260" width="0" style="16" hidden="1" customWidth="1"/>
    <col min="261" max="261" width="2" style="16" customWidth="1"/>
    <col min="262" max="262" width="6.5703125" style="16" customWidth="1"/>
    <col min="263" max="263" width="8.28515625" style="16" customWidth="1"/>
    <col min="264" max="264" width="11.140625" style="16" customWidth="1"/>
    <col min="265" max="265" width="27.140625" style="16" customWidth="1"/>
    <col min="266" max="267" width="10.140625" style="16" customWidth="1"/>
    <col min="268" max="268" width="18" style="16" customWidth="1"/>
    <col min="269" max="270" width="0" style="16" hidden="1" customWidth="1"/>
    <col min="271" max="271" width="13.85546875" style="16" bestFit="1" customWidth="1"/>
    <col min="272" max="272" width="9.140625" style="16" bestFit="1" customWidth="1"/>
    <col min="273" max="515" width="9.140625" style="16"/>
    <col min="516" max="516" width="0" style="16" hidden="1" customWidth="1"/>
    <col min="517" max="517" width="2" style="16" customWidth="1"/>
    <col min="518" max="518" width="6.5703125" style="16" customWidth="1"/>
    <col min="519" max="519" width="8.28515625" style="16" customWidth="1"/>
    <col min="520" max="520" width="11.140625" style="16" customWidth="1"/>
    <col min="521" max="521" width="27.140625" style="16" customWidth="1"/>
    <col min="522" max="523" width="10.140625" style="16" customWidth="1"/>
    <col min="524" max="524" width="18" style="16" customWidth="1"/>
    <col min="525" max="526" width="0" style="16" hidden="1" customWidth="1"/>
    <col min="527" max="527" width="13.85546875" style="16" bestFit="1" customWidth="1"/>
    <col min="528" max="528" width="9.140625" style="16" bestFit="1" customWidth="1"/>
    <col min="529" max="771" width="9.140625" style="16"/>
    <col min="772" max="772" width="0" style="16" hidden="1" customWidth="1"/>
    <col min="773" max="773" width="2" style="16" customWidth="1"/>
    <col min="774" max="774" width="6.5703125" style="16" customWidth="1"/>
    <col min="775" max="775" width="8.28515625" style="16" customWidth="1"/>
    <col min="776" max="776" width="11.140625" style="16" customWidth="1"/>
    <col min="777" max="777" width="27.140625" style="16" customWidth="1"/>
    <col min="778" max="779" width="10.140625" style="16" customWidth="1"/>
    <col min="780" max="780" width="18" style="16" customWidth="1"/>
    <col min="781" max="782" width="0" style="16" hidden="1" customWidth="1"/>
    <col min="783" max="783" width="13.85546875" style="16" bestFit="1" customWidth="1"/>
    <col min="784" max="784" width="9.140625" style="16" bestFit="1" customWidth="1"/>
    <col min="785" max="1027" width="9.140625" style="16"/>
    <col min="1028" max="1028" width="0" style="16" hidden="1" customWidth="1"/>
    <col min="1029" max="1029" width="2" style="16" customWidth="1"/>
    <col min="1030" max="1030" width="6.5703125" style="16" customWidth="1"/>
    <col min="1031" max="1031" width="8.28515625" style="16" customWidth="1"/>
    <col min="1032" max="1032" width="11.140625" style="16" customWidth="1"/>
    <col min="1033" max="1033" width="27.140625" style="16" customWidth="1"/>
    <col min="1034" max="1035" width="10.140625" style="16" customWidth="1"/>
    <col min="1036" max="1036" width="18" style="16" customWidth="1"/>
    <col min="1037" max="1038" width="0" style="16" hidden="1" customWidth="1"/>
    <col min="1039" max="1039" width="13.85546875" style="16" bestFit="1" customWidth="1"/>
    <col min="1040" max="1040" width="9.140625" style="16" bestFit="1" customWidth="1"/>
    <col min="1041" max="1283" width="9.140625" style="16"/>
    <col min="1284" max="1284" width="0" style="16" hidden="1" customWidth="1"/>
    <col min="1285" max="1285" width="2" style="16" customWidth="1"/>
    <col min="1286" max="1286" width="6.5703125" style="16" customWidth="1"/>
    <col min="1287" max="1287" width="8.28515625" style="16" customWidth="1"/>
    <col min="1288" max="1288" width="11.140625" style="16" customWidth="1"/>
    <col min="1289" max="1289" width="27.140625" style="16" customWidth="1"/>
    <col min="1290" max="1291" width="10.140625" style="16" customWidth="1"/>
    <col min="1292" max="1292" width="18" style="16" customWidth="1"/>
    <col min="1293" max="1294" width="0" style="16" hidden="1" customWidth="1"/>
    <col min="1295" max="1295" width="13.85546875" style="16" bestFit="1" customWidth="1"/>
    <col min="1296" max="1296" width="9.140625" style="16" bestFit="1" customWidth="1"/>
    <col min="1297" max="1539" width="9.140625" style="16"/>
    <col min="1540" max="1540" width="0" style="16" hidden="1" customWidth="1"/>
    <col min="1541" max="1541" width="2" style="16" customWidth="1"/>
    <col min="1542" max="1542" width="6.5703125" style="16" customWidth="1"/>
    <col min="1543" max="1543" width="8.28515625" style="16" customWidth="1"/>
    <col min="1544" max="1544" width="11.140625" style="16" customWidth="1"/>
    <col min="1545" max="1545" width="27.140625" style="16" customWidth="1"/>
    <col min="1546" max="1547" width="10.140625" style="16" customWidth="1"/>
    <col min="1548" max="1548" width="18" style="16" customWidth="1"/>
    <col min="1549" max="1550" width="0" style="16" hidden="1" customWidth="1"/>
    <col min="1551" max="1551" width="13.85546875" style="16" bestFit="1" customWidth="1"/>
    <col min="1552" max="1552" width="9.140625" style="16" bestFit="1" customWidth="1"/>
    <col min="1553" max="1795" width="9.140625" style="16"/>
    <col min="1796" max="1796" width="0" style="16" hidden="1" customWidth="1"/>
    <col min="1797" max="1797" width="2" style="16" customWidth="1"/>
    <col min="1798" max="1798" width="6.5703125" style="16" customWidth="1"/>
    <col min="1799" max="1799" width="8.28515625" style="16" customWidth="1"/>
    <col min="1800" max="1800" width="11.140625" style="16" customWidth="1"/>
    <col min="1801" max="1801" width="27.140625" style="16" customWidth="1"/>
    <col min="1802" max="1803" width="10.140625" style="16" customWidth="1"/>
    <col min="1804" max="1804" width="18" style="16" customWidth="1"/>
    <col min="1805" max="1806" width="0" style="16" hidden="1" customWidth="1"/>
    <col min="1807" max="1807" width="13.85546875" style="16" bestFit="1" customWidth="1"/>
    <col min="1808" max="1808" width="9.140625" style="16" bestFit="1" customWidth="1"/>
    <col min="1809" max="2051" width="9.140625" style="16"/>
    <col min="2052" max="2052" width="0" style="16" hidden="1" customWidth="1"/>
    <col min="2053" max="2053" width="2" style="16" customWidth="1"/>
    <col min="2054" max="2054" width="6.5703125" style="16" customWidth="1"/>
    <col min="2055" max="2055" width="8.28515625" style="16" customWidth="1"/>
    <col min="2056" max="2056" width="11.140625" style="16" customWidth="1"/>
    <col min="2057" max="2057" width="27.140625" style="16" customWidth="1"/>
    <col min="2058" max="2059" width="10.140625" style="16" customWidth="1"/>
    <col min="2060" max="2060" width="18" style="16" customWidth="1"/>
    <col min="2061" max="2062" width="0" style="16" hidden="1" customWidth="1"/>
    <col min="2063" max="2063" width="13.85546875" style="16" bestFit="1" customWidth="1"/>
    <col min="2064" max="2064" width="9.140625" style="16" bestFit="1" customWidth="1"/>
    <col min="2065" max="2307" width="9.140625" style="16"/>
    <col min="2308" max="2308" width="0" style="16" hidden="1" customWidth="1"/>
    <col min="2309" max="2309" width="2" style="16" customWidth="1"/>
    <col min="2310" max="2310" width="6.5703125" style="16" customWidth="1"/>
    <col min="2311" max="2311" width="8.28515625" style="16" customWidth="1"/>
    <col min="2312" max="2312" width="11.140625" style="16" customWidth="1"/>
    <col min="2313" max="2313" width="27.140625" style="16" customWidth="1"/>
    <col min="2314" max="2315" width="10.140625" style="16" customWidth="1"/>
    <col min="2316" max="2316" width="18" style="16" customWidth="1"/>
    <col min="2317" max="2318" width="0" style="16" hidden="1" customWidth="1"/>
    <col min="2319" max="2319" width="13.85546875" style="16" bestFit="1" customWidth="1"/>
    <col min="2320" max="2320" width="9.140625" style="16" bestFit="1" customWidth="1"/>
    <col min="2321" max="2563" width="9.140625" style="16"/>
    <col min="2564" max="2564" width="0" style="16" hidden="1" customWidth="1"/>
    <col min="2565" max="2565" width="2" style="16" customWidth="1"/>
    <col min="2566" max="2566" width="6.5703125" style="16" customWidth="1"/>
    <col min="2567" max="2567" width="8.28515625" style="16" customWidth="1"/>
    <col min="2568" max="2568" width="11.140625" style="16" customWidth="1"/>
    <col min="2569" max="2569" width="27.140625" style="16" customWidth="1"/>
    <col min="2570" max="2571" width="10.140625" style="16" customWidth="1"/>
    <col min="2572" max="2572" width="18" style="16" customWidth="1"/>
    <col min="2573" max="2574" width="0" style="16" hidden="1" customWidth="1"/>
    <col min="2575" max="2575" width="13.85546875" style="16" bestFit="1" customWidth="1"/>
    <col min="2576" max="2576" width="9.140625" style="16" bestFit="1" customWidth="1"/>
    <col min="2577" max="2819" width="9.140625" style="16"/>
    <col min="2820" max="2820" width="0" style="16" hidden="1" customWidth="1"/>
    <col min="2821" max="2821" width="2" style="16" customWidth="1"/>
    <col min="2822" max="2822" width="6.5703125" style="16" customWidth="1"/>
    <col min="2823" max="2823" width="8.28515625" style="16" customWidth="1"/>
    <col min="2824" max="2824" width="11.140625" style="16" customWidth="1"/>
    <col min="2825" max="2825" width="27.140625" style="16" customWidth="1"/>
    <col min="2826" max="2827" width="10.140625" style="16" customWidth="1"/>
    <col min="2828" max="2828" width="18" style="16" customWidth="1"/>
    <col min="2829" max="2830" width="0" style="16" hidden="1" customWidth="1"/>
    <col min="2831" max="2831" width="13.85546875" style="16" bestFit="1" customWidth="1"/>
    <col min="2832" max="2832" width="9.140625" style="16" bestFit="1" customWidth="1"/>
    <col min="2833" max="3075" width="9.140625" style="16"/>
    <col min="3076" max="3076" width="0" style="16" hidden="1" customWidth="1"/>
    <col min="3077" max="3077" width="2" style="16" customWidth="1"/>
    <col min="3078" max="3078" width="6.5703125" style="16" customWidth="1"/>
    <col min="3079" max="3079" width="8.28515625" style="16" customWidth="1"/>
    <col min="3080" max="3080" width="11.140625" style="16" customWidth="1"/>
    <col min="3081" max="3081" width="27.140625" style="16" customWidth="1"/>
    <col min="3082" max="3083" width="10.140625" style="16" customWidth="1"/>
    <col min="3084" max="3084" width="18" style="16" customWidth="1"/>
    <col min="3085" max="3086" width="0" style="16" hidden="1" customWidth="1"/>
    <col min="3087" max="3087" width="13.85546875" style="16" bestFit="1" customWidth="1"/>
    <col min="3088" max="3088" width="9.140625" style="16" bestFit="1" customWidth="1"/>
    <col min="3089" max="3331" width="9.140625" style="16"/>
    <col min="3332" max="3332" width="0" style="16" hidden="1" customWidth="1"/>
    <col min="3333" max="3333" width="2" style="16" customWidth="1"/>
    <col min="3334" max="3334" width="6.5703125" style="16" customWidth="1"/>
    <col min="3335" max="3335" width="8.28515625" style="16" customWidth="1"/>
    <col min="3336" max="3336" width="11.140625" style="16" customWidth="1"/>
    <col min="3337" max="3337" width="27.140625" style="16" customWidth="1"/>
    <col min="3338" max="3339" width="10.140625" style="16" customWidth="1"/>
    <col min="3340" max="3340" width="18" style="16" customWidth="1"/>
    <col min="3341" max="3342" width="0" style="16" hidden="1" customWidth="1"/>
    <col min="3343" max="3343" width="13.85546875" style="16" bestFit="1" customWidth="1"/>
    <col min="3344" max="3344" width="9.140625" style="16" bestFit="1" customWidth="1"/>
    <col min="3345" max="3587" width="9.140625" style="16"/>
    <col min="3588" max="3588" width="0" style="16" hidden="1" customWidth="1"/>
    <col min="3589" max="3589" width="2" style="16" customWidth="1"/>
    <col min="3590" max="3590" width="6.5703125" style="16" customWidth="1"/>
    <col min="3591" max="3591" width="8.28515625" style="16" customWidth="1"/>
    <col min="3592" max="3592" width="11.140625" style="16" customWidth="1"/>
    <col min="3593" max="3593" width="27.140625" style="16" customWidth="1"/>
    <col min="3594" max="3595" width="10.140625" style="16" customWidth="1"/>
    <col min="3596" max="3596" width="18" style="16" customWidth="1"/>
    <col min="3597" max="3598" width="0" style="16" hidden="1" customWidth="1"/>
    <col min="3599" max="3599" width="13.85546875" style="16" bestFit="1" customWidth="1"/>
    <col min="3600" max="3600" width="9.140625" style="16" bestFit="1" customWidth="1"/>
    <col min="3601" max="3843" width="9.140625" style="16"/>
    <col min="3844" max="3844" width="0" style="16" hidden="1" customWidth="1"/>
    <col min="3845" max="3845" width="2" style="16" customWidth="1"/>
    <col min="3846" max="3846" width="6.5703125" style="16" customWidth="1"/>
    <col min="3847" max="3847" width="8.28515625" style="16" customWidth="1"/>
    <col min="3848" max="3848" width="11.140625" style="16" customWidth="1"/>
    <col min="3849" max="3849" width="27.140625" style="16" customWidth="1"/>
    <col min="3850" max="3851" width="10.140625" style="16" customWidth="1"/>
    <col min="3852" max="3852" width="18" style="16" customWidth="1"/>
    <col min="3853" max="3854" width="0" style="16" hidden="1" customWidth="1"/>
    <col min="3855" max="3855" width="13.85546875" style="16" bestFit="1" customWidth="1"/>
    <col min="3856" max="3856" width="9.140625" style="16" bestFit="1" customWidth="1"/>
    <col min="3857" max="4099" width="9.140625" style="16"/>
    <col min="4100" max="4100" width="0" style="16" hidden="1" customWidth="1"/>
    <col min="4101" max="4101" width="2" style="16" customWidth="1"/>
    <col min="4102" max="4102" width="6.5703125" style="16" customWidth="1"/>
    <col min="4103" max="4103" width="8.28515625" style="16" customWidth="1"/>
    <col min="4104" max="4104" width="11.140625" style="16" customWidth="1"/>
    <col min="4105" max="4105" width="27.140625" style="16" customWidth="1"/>
    <col min="4106" max="4107" width="10.140625" style="16" customWidth="1"/>
    <col min="4108" max="4108" width="18" style="16" customWidth="1"/>
    <col min="4109" max="4110" width="0" style="16" hidden="1" customWidth="1"/>
    <col min="4111" max="4111" width="13.85546875" style="16" bestFit="1" customWidth="1"/>
    <col min="4112" max="4112" width="9.140625" style="16" bestFit="1" customWidth="1"/>
    <col min="4113" max="4355" width="9.140625" style="16"/>
    <col min="4356" max="4356" width="0" style="16" hidden="1" customWidth="1"/>
    <col min="4357" max="4357" width="2" style="16" customWidth="1"/>
    <col min="4358" max="4358" width="6.5703125" style="16" customWidth="1"/>
    <col min="4359" max="4359" width="8.28515625" style="16" customWidth="1"/>
    <col min="4360" max="4360" width="11.140625" style="16" customWidth="1"/>
    <col min="4361" max="4361" width="27.140625" style="16" customWidth="1"/>
    <col min="4362" max="4363" width="10.140625" style="16" customWidth="1"/>
    <col min="4364" max="4364" width="18" style="16" customWidth="1"/>
    <col min="4365" max="4366" width="0" style="16" hidden="1" customWidth="1"/>
    <col min="4367" max="4367" width="13.85546875" style="16" bestFit="1" customWidth="1"/>
    <col min="4368" max="4368" width="9.140625" style="16" bestFit="1" customWidth="1"/>
    <col min="4369" max="4611" width="9.140625" style="16"/>
    <col min="4612" max="4612" width="0" style="16" hidden="1" customWidth="1"/>
    <col min="4613" max="4613" width="2" style="16" customWidth="1"/>
    <col min="4614" max="4614" width="6.5703125" style="16" customWidth="1"/>
    <col min="4615" max="4615" width="8.28515625" style="16" customWidth="1"/>
    <col min="4616" max="4616" width="11.140625" style="16" customWidth="1"/>
    <col min="4617" max="4617" width="27.140625" style="16" customWidth="1"/>
    <col min="4618" max="4619" width="10.140625" style="16" customWidth="1"/>
    <col min="4620" max="4620" width="18" style="16" customWidth="1"/>
    <col min="4621" max="4622" width="0" style="16" hidden="1" customWidth="1"/>
    <col min="4623" max="4623" width="13.85546875" style="16" bestFit="1" customWidth="1"/>
    <col min="4624" max="4624" width="9.140625" style="16" bestFit="1" customWidth="1"/>
    <col min="4625" max="4867" width="9.140625" style="16"/>
    <col min="4868" max="4868" width="0" style="16" hidden="1" customWidth="1"/>
    <col min="4869" max="4869" width="2" style="16" customWidth="1"/>
    <col min="4870" max="4870" width="6.5703125" style="16" customWidth="1"/>
    <col min="4871" max="4871" width="8.28515625" style="16" customWidth="1"/>
    <col min="4872" max="4872" width="11.140625" style="16" customWidth="1"/>
    <col min="4873" max="4873" width="27.140625" style="16" customWidth="1"/>
    <col min="4874" max="4875" width="10.140625" style="16" customWidth="1"/>
    <col min="4876" max="4876" width="18" style="16" customWidth="1"/>
    <col min="4877" max="4878" width="0" style="16" hidden="1" customWidth="1"/>
    <col min="4879" max="4879" width="13.85546875" style="16" bestFit="1" customWidth="1"/>
    <col min="4880" max="4880" width="9.140625" style="16" bestFit="1" customWidth="1"/>
    <col min="4881" max="5123" width="9.140625" style="16"/>
    <col min="5124" max="5124" width="0" style="16" hidden="1" customWidth="1"/>
    <col min="5125" max="5125" width="2" style="16" customWidth="1"/>
    <col min="5126" max="5126" width="6.5703125" style="16" customWidth="1"/>
    <col min="5127" max="5127" width="8.28515625" style="16" customWidth="1"/>
    <col min="5128" max="5128" width="11.140625" style="16" customWidth="1"/>
    <col min="5129" max="5129" width="27.140625" style="16" customWidth="1"/>
    <col min="5130" max="5131" width="10.140625" style="16" customWidth="1"/>
    <col min="5132" max="5132" width="18" style="16" customWidth="1"/>
    <col min="5133" max="5134" width="0" style="16" hidden="1" customWidth="1"/>
    <col min="5135" max="5135" width="13.85546875" style="16" bestFit="1" customWidth="1"/>
    <col min="5136" max="5136" width="9.140625" style="16" bestFit="1" customWidth="1"/>
    <col min="5137" max="5379" width="9.140625" style="16"/>
    <col min="5380" max="5380" width="0" style="16" hidden="1" customWidth="1"/>
    <col min="5381" max="5381" width="2" style="16" customWidth="1"/>
    <col min="5382" max="5382" width="6.5703125" style="16" customWidth="1"/>
    <col min="5383" max="5383" width="8.28515625" style="16" customWidth="1"/>
    <col min="5384" max="5384" width="11.140625" style="16" customWidth="1"/>
    <col min="5385" max="5385" width="27.140625" style="16" customWidth="1"/>
    <col min="5386" max="5387" width="10.140625" style="16" customWidth="1"/>
    <col min="5388" max="5388" width="18" style="16" customWidth="1"/>
    <col min="5389" max="5390" width="0" style="16" hidden="1" customWidth="1"/>
    <col min="5391" max="5391" width="13.85546875" style="16" bestFit="1" customWidth="1"/>
    <col min="5392" max="5392" width="9.140625" style="16" bestFit="1" customWidth="1"/>
    <col min="5393" max="5635" width="9.140625" style="16"/>
    <col min="5636" max="5636" width="0" style="16" hidden="1" customWidth="1"/>
    <col min="5637" max="5637" width="2" style="16" customWidth="1"/>
    <col min="5638" max="5638" width="6.5703125" style="16" customWidth="1"/>
    <col min="5639" max="5639" width="8.28515625" style="16" customWidth="1"/>
    <col min="5640" max="5640" width="11.140625" style="16" customWidth="1"/>
    <col min="5641" max="5641" width="27.140625" style="16" customWidth="1"/>
    <col min="5642" max="5643" width="10.140625" style="16" customWidth="1"/>
    <col min="5644" max="5644" width="18" style="16" customWidth="1"/>
    <col min="5645" max="5646" width="0" style="16" hidden="1" customWidth="1"/>
    <col min="5647" max="5647" width="13.85546875" style="16" bestFit="1" customWidth="1"/>
    <col min="5648" max="5648" width="9.140625" style="16" bestFit="1" customWidth="1"/>
    <col min="5649" max="5891" width="9.140625" style="16"/>
    <col min="5892" max="5892" width="0" style="16" hidden="1" customWidth="1"/>
    <col min="5893" max="5893" width="2" style="16" customWidth="1"/>
    <col min="5894" max="5894" width="6.5703125" style="16" customWidth="1"/>
    <col min="5895" max="5895" width="8.28515625" style="16" customWidth="1"/>
    <col min="5896" max="5896" width="11.140625" style="16" customWidth="1"/>
    <col min="5897" max="5897" width="27.140625" style="16" customWidth="1"/>
    <col min="5898" max="5899" width="10.140625" style="16" customWidth="1"/>
    <col min="5900" max="5900" width="18" style="16" customWidth="1"/>
    <col min="5901" max="5902" width="0" style="16" hidden="1" customWidth="1"/>
    <col min="5903" max="5903" width="13.85546875" style="16" bestFit="1" customWidth="1"/>
    <col min="5904" max="5904" width="9.140625" style="16" bestFit="1" customWidth="1"/>
    <col min="5905" max="6147" width="9.140625" style="16"/>
    <col min="6148" max="6148" width="0" style="16" hidden="1" customWidth="1"/>
    <col min="6149" max="6149" width="2" style="16" customWidth="1"/>
    <col min="6150" max="6150" width="6.5703125" style="16" customWidth="1"/>
    <col min="6151" max="6151" width="8.28515625" style="16" customWidth="1"/>
    <col min="6152" max="6152" width="11.140625" style="16" customWidth="1"/>
    <col min="6153" max="6153" width="27.140625" style="16" customWidth="1"/>
    <col min="6154" max="6155" width="10.140625" style="16" customWidth="1"/>
    <col min="6156" max="6156" width="18" style="16" customWidth="1"/>
    <col min="6157" max="6158" width="0" style="16" hidden="1" customWidth="1"/>
    <col min="6159" max="6159" width="13.85546875" style="16" bestFit="1" customWidth="1"/>
    <col min="6160" max="6160" width="9.140625" style="16" bestFit="1" customWidth="1"/>
    <col min="6161" max="6403" width="9.140625" style="16"/>
    <col min="6404" max="6404" width="0" style="16" hidden="1" customWidth="1"/>
    <col min="6405" max="6405" width="2" style="16" customWidth="1"/>
    <col min="6406" max="6406" width="6.5703125" style="16" customWidth="1"/>
    <col min="6407" max="6407" width="8.28515625" style="16" customWidth="1"/>
    <col min="6408" max="6408" width="11.140625" style="16" customWidth="1"/>
    <col min="6409" max="6409" width="27.140625" style="16" customWidth="1"/>
    <col min="6410" max="6411" width="10.140625" style="16" customWidth="1"/>
    <col min="6412" max="6412" width="18" style="16" customWidth="1"/>
    <col min="6413" max="6414" width="0" style="16" hidden="1" customWidth="1"/>
    <col min="6415" max="6415" width="13.85546875" style="16" bestFit="1" customWidth="1"/>
    <col min="6416" max="6416" width="9.140625" style="16" bestFit="1" customWidth="1"/>
    <col min="6417" max="6659" width="9.140625" style="16"/>
    <col min="6660" max="6660" width="0" style="16" hidden="1" customWidth="1"/>
    <col min="6661" max="6661" width="2" style="16" customWidth="1"/>
    <col min="6662" max="6662" width="6.5703125" style="16" customWidth="1"/>
    <col min="6663" max="6663" width="8.28515625" style="16" customWidth="1"/>
    <col min="6664" max="6664" width="11.140625" style="16" customWidth="1"/>
    <col min="6665" max="6665" width="27.140625" style="16" customWidth="1"/>
    <col min="6666" max="6667" width="10.140625" style="16" customWidth="1"/>
    <col min="6668" max="6668" width="18" style="16" customWidth="1"/>
    <col min="6669" max="6670" width="0" style="16" hidden="1" customWidth="1"/>
    <col min="6671" max="6671" width="13.85546875" style="16" bestFit="1" customWidth="1"/>
    <col min="6672" max="6672" width="9.140625" style="16" bestFit="1" customWidth="1"/>
    <col min="6673" max="6915" width="9.140625" style="16"/>
    <col min="6916" max="6916" width="0" style="16" hidden="1" customWidth="1"/>
    <col min="6917" max="6917" width="2" style="16" customWidth="1"/>
    <col min="6918" max="6918" width="6.5703125" style="16" customWidth="1"/>
    <col min="6919" max="6919" width="8.28515625" style="16" customWidth="1"/>
    <col min="6920" max="6920" width="11.140625" style="16" customWidth="1"/>
    <col min="6921" max="6921" width="27.140625" style="16" customWidth="1"/>
    <col min="6922" max="6923" width="10.140625" style="16" customWidth="1"/>
    <col min="6924" max="6924" width="18" style="16" customWidth="1"/>
    <col min="6925" max="6926" width="0" style="16" hidden="1" customWidth="1"/>
    <col min="6927" max="6927" width="13.85546875" style="16" bestFit="1" customWidth="1"/>
    <col min="6928" max="6928" width="9.140625" style="16" bestFit="1" customWidth="1"/>
    <col min="6929" max="7171" width="9.140625" style="16"/>
    <col min="7172" max="7172" width="0" style="16" hidden="1" customWidth="1"/>
    <col min="7173" max="7173" width="2" style="16" customWidth="1"/>
    <col min="7174" max="7174" width="6.5703125" style="16" customWidth="1"/>
    <col min="7175" max="7175" width="8.28515625" style="16" customWidth="1"/>
    <col min="7176" max="7176" width="11.140625" style="16" customWidth="1"/>
    <col min="7177" max="7177" width="27.140625" style="16" customWidth="1"/>
    <col min="7178" max="7179" width="10.140625" style="16" customWidth="1"/>
    <col min="7180" max="7180" width="18" style="16" customWidth="1"/>
    <col min="7181" max="7182" width="0" style="16" hidden="1" customWidth="1"/>
    <col min="7183" max="7183" width="13.85546875" style="16" bestFit="1" customWidth="1"/>
    <col min="7184" max="7184" width="9.140625" style="16" bestFit="1" customWidth="1"/>
    <col min="7185" max="7427" width="9.140625" style="16"/>
    <col min="7428" max="7428" width="0" style="16" hidden="1" customWidth="1"/>
    <col min="7429" max="7429" width="2" style="16" customWidth="1"/>
    <col min="7430" max="7430" width="6.5703125" style="16" customWidth="1"/>
    <col min="7431" max="7431" width="8.28515625" style="16" customWidth="1"/>
    <col min="7432" max="7432" width="11.140625" style="16" customWidth="1"/>
    <col min="7433" max="7433" width="27.140625" style="16" customWidth="1"/>
    <col min="7434" max="7435" width="10.140625" style="16" customWidth="1"/>
    <col min="7436" max="7436" width="18" style="16" customWidth="1"/>
    <col min="7437" max="7438" width="0" style="16" hidden="1" customWidth="1"/>
    <col min="7439" max="7439" width="13.85546875" style="16" bestFit="1" customWidth="1"/>
    <col min="7440" max="7440" width="9.140625" style="16" bestFit="1" customWidth="1"/>
    <col min="7441" max="7683" width="9.140625" style="16"/>
    <col min="7684" max="7684" width="0" style="16" hidden="1" customWidth="1"/>
    <col min="7685" max="7685" width="2" style="16" customWidth="1"/>
    <col min="7686" max="7686" width="6.5703125" style="16" customWidth="1"/>
    <col min="7687" max="7687" width="8.28515625" style="16" customWidth="1"/>
    <col min="7688" max="7688" width="11.140625" style="16" customWidth="1"/>
    <col min="7689" max="7689" width="27.140625" style="16" customWidth="1"/>
    <col min="7690" max="7691" width="10.140625" style="16" customWidth="1"/>
    <col min="7692" max="7692" width="18" style="16" customWidth="1"/>
    <col min="7693" max="7694" width="0" style="16" hidden="1" customWidth="1"/>
    <col min="7695" max="7695" width="13.85546875" style="16" bestFit="1" customWidth="1"/>
    <col min="7696" max="7696" width="9.140625" style="16" bestFit="1" customWidth="1"/>
    <col min="7697" max="7939" width="9.140625" style="16"/>
    <col min="7940" max="7940" width="0" style="16" hidden="1" customWidth="1"/>
    <col min="7941" max="7941" width="2" style="16" customWidth="1"/>
    <col min="7942" max="7942" width="6.5703125" style="16" customWidth="1"/>
    <col min="7943" max="7943" width="8.28515625" style="16" customWidth="1"/>
    <col min="7944" max="7944" width="11.140625" style="16" customWidth="1"/>
    <col min="7945" max="7945" width="27.140625" style="16" customWidth="1"/>
    <col min="7946" max="7947" width="10.140625" style="16" customWidth="1"/>
    <col min="7948" max="7948" width="18" style="16" customWidth="1"/>
    <col min="7949" max="7950" width="0" style="16" hidden="1" customWidth="1"/>
    <col min="7951" max="7951" width="13.85546875" style="16" bestFit="1" customWidth="1"/>
    <col min="7952" max="7952" width="9.140625" style="16" bestFit="1" customWidth="1"/>
    <col min="7953" max="8195" width="9.140625" style="16"/>
    <col min="8196" max="8196" width="0" style="16" hidden="1" customWidth="1"/>
    <col min="8197" max="8197" width="2" style="16" customWidth="1"/>
    <col min="8198" max="8198" width="6.5703125" style="16" customWidth="1"/>
    <col min="8199" max="8199" width="8.28515625" style="16" customWidth="1"/>
    <col min="8200" max="8200" width="11.140625" style="16" customWidth="1"/>
    <col min="8201" max="8201" width="27.140625" style="16" customWidth="1"/>
    <col min="8202" max="8203" width="10.140625" style="16" customWidth="1"/>
    <col min="8204" max="8204" width="18" style="16" customWidth="1"/>
    <col min="8205" max="8206" width="0" style="16" hidden="1" customWidth="1"/>
    <col min="8207" max="8207" width="13.85546875" style="16" bestFit="1" customWidth="1"/>
    <col min="8208" max="8208" width="9.140625" style="16" bestFit="1" customWidth="1"/>
    <col min="8209" max="8451" width="9.140625" style="16"/>
    <col min="8452" max="8452" width="0" style="16" hidden="1" customWidth="1"/>
    <col min="8453" max="8453" width="2" style="16" customWidth="1"/>
    <col min="8454" max="8454" width="6.5703125" style="16" customWidth="1"/>
    <col min="8455" max="8455" width="8.28515625" style="16" customWidth="1"/>
    <col min="8456" max="8456" width="11.140625" style="16" customWidth="1"/>
    <col min="8457" max="8457" width="27.140625" style="16" customWidth="1"/>
    <col min="8458" max="8459" width="10.140625" style="16" customWidth="1"/>
    <col min="8460" max="8460" width="18" style="16" customWidth="1"/>
    <col min="8461" max="8462" width="0" style="16" hidden="1" customWidth="1"/>
    <col min="8463" max="8463" width="13.85546875" style="16" bestFit="1" customWidth="1"/>
    <col min="8464" max="8464" width="9.140625" style="16" bestFit="1" customWidth="1"/>
    <col min="8465" max="8707" width="9.140625" style="16"/>
    <col min="8708" max="8708" width="0" style="16" hidden="1" customWidth="1"/>
    <col min="8709" max="8709" width="2" style="16" customWidth="1"/>
    <col min="8710" max="8710" width="6.5703125" style="16" customWidth="1"/>
    <col min="8711" max="8711" width="8.28515625" style="16" customWidth="1"/>
    <col min="8712" max="8712" width="11.140625" style="16" customWidth="1"/>
    <col min="8713" max="8713" width="27.140625" style="16" customWidth="1"/>
    <col min="8714" max="8715" width="10.140625" style="16" customWidth="1"/>
    <col min="8716" max="8716" width="18" style="16" customWidth="1"/>
    <col min="8717" max="8718" width="0" style="16" hidden="1" customWidth="1"/>
    <col min="8719" max="8719" width="13.85546875" style="16" bestFit="1" customWidth="1"/>
    <col min="8720" max="8720" width="9.140625" style="16" bestFit="1" customWidth="1"/>
    <col min="8721" max="8963" width="9.140625" style="16"/>
    <col min="8964" max="8964" width="0" style="16" hidden="1" customWidth="1"/>
    <col min="8965" max="8965" width="2" style="16" customWidth="1"/>
    <col min="8966" max="8966" width="6.5703125" style="16" customWidth="1"/>
    <col min="8967" max="8967" width="8.28515625" style="16" customWidth="1"/>
    <col min="8968" max="8968" width="11.140625" style="16" customWidth="1"/>
    <col min="8969" max="8969" width="27.140625" style="16" customWidth="1"/>
    <col min="8970" max="8971" width="10.140625" style="16" customWidth="1"/>
    <col min="8972" max="8972" width="18" style="16" customWidth="1"/>
    <col min="8973" max="8974" width="0" style="16" hidden="1" customWidth="1"/>
    <col min="8975" max="8975" width="13.85546875" style="16" bestFit="1" customWidth="1"/>
    <col min="8976" max="8976" width="9.140625" style="16" bestFit="1" customWidth="1"/>
    <col min="8977" max="9219" width="9.140625" style="16"/>
    <col min="9220" max="9220" width="0" style="16" hidden="1" customWidth="1"/>
    <col min="9221" max="9221" width="2" style="16" customWidth="1"/>
    <col min="9222" max="9222" width="6.5703125" style="16" customWidth="1"/>
    <col min="9223" max="9223" width="8.28515625" style="16" customWidth="1"/>
    <col min="9224" max="9224" width="11.140625" style="16" customWidth="1"/>
    <col min="9225" max="9225" width="27.140625" style="16" customWidth="1"/>
    <col min="9226" max="9227" width="10.140625" style="16" customWidth="1"/>
    <col min="9228" max="9228" width="18" style="16" customWidth="1"/>
    <col min="9229" max="9230" width="0" style="16" hidden="1" customWidth="1"/>
    <col min="9231" max="9231" width="13.85546875" style="16" bestFit="1" customWidth="1"/>
    <col min="9232" max="9232" width="9.140625" style="16" bestFit="1" customWidth="1"/>
    <col min="9233" max="9475" width="9.140625" style="16"/>
    <col min="9476" max="9476" width="0" style="16" hidden="1" customWidth="1"/>
    <col min="9477" max="9477" width="2" style="16" customWidth="1"/>
    <col min="9478" max="9478" width="6.5703125" style="16" customWidth="1"/>
    <col min="9479" max="9479" width="8.28515625" style="16" customWidth="1"/>
    <col min="9480" max="9480" width="11.140625" style="16" customWidth="1"/>
    <col min="9481" max="9481" width="27.140625" style="16" customWidth="1"/>
    <col min="9482" max="9483" width="10.140625" style="16" customWidth="1"/>
    <col min="9484" max="9484" width="18" style="16" customWidth="1"/>
    <col min="9485" max="9486" width="0" style="16" hidden="1" customWidth="1"/>
    <col min="9487" max="9487" width="13.85546875" style="16" bestFit="1" customWidth="1"/>
    <col min="9488" max="9488" width="9.140625" style="16" bestFit="1" customWidth="1"/>
    <col min="9489" max="9731" width="9.140625" style="16"/>
    <col min="9732" max="9732" width="0" style="16" hidden="1" customWidth="1"/>
    <col min="9733" max="9733" width="2" style="16" customWidth="1"/>
    <col min="9734" max="9734" width="6.5703125" style="16" customWidth="1"/>
    <col min="9735" max="9735" width="8.28515625" style="16" customWidth="1"/>
    <col min="9736" max="9736" width="11.140625" style="16" customWidth="1"/>
    <col min="9737" max="9737" width="27.140625" style="16" customWidth="1"/>
    <col min="9738" max="9739" width="10.140625" style="16" customWidth="1"/>
    <col min="9740" max="9740" width="18" style="16" customWidth="1"/>
    <col min="9741" max="9742" width="0" style="16" hidden="1" customWidth="1"/>
    <col min="9743" max="9743" width="13.85546875" style="16" bestFit="1" customWidth="1"/>
    <col min="9744" max="9744" width="9.140625" style="16" bestFit="1" customWidth="1"/>
    <col min="9745" max="9987" width="9.140625" style="16"/>
    <col min="9988" max="9988" width="0" style="16" hidden="1" customWidth="1"/>
    <col min="9989" max="9989" width="2" style="16" customWidth="1"/>
    <col min="9990" max="9990" width="6.5703125" style="16" customWidth="1"/>
    <col min="9991" max="9991" width="8.28515625" style="16" customWidth="1"/>
    <col min="9992" max="9992" width="11.140625" style="16" customWidth="1"/>
    <col min="9993" max="9993" width="27.140625" style="16" customWidth="1"/>
    <col min="9994" max="9995" width="10.140625" style="16" customWidth="1"/>
    <col min="9996" max="9996" width="18" style="16" customWidth="1"/>
    <col min="9997" max="9998" width="0" style="16" hidden="1" customWidth="1"/>
    <col min="9999" max="9999" width="13.85546875" style="16" bestFit="1" customWidth="1"/>
    <col min="10000" max="10000" width="9.140625" style="16" bestFit="1" customWidth="1"/>
    <col min="10001" max="10243" width="9.140625" style="16"/>
    <col min="10244" max="10244" width="0" style="16" hidden="1" customWidth="1"/>
    <col min="10245" max="10245" width="2" style="16" customWidth="1"/>
    <col min="10246" max="10246" width="6.5703125" style="16" customWidth="1"/>
    <col min="10247" max="10247" width="8.28515625" style="16" customWidth="1"/>
    <col min="10248" max="10248" width="11.140625" style="16" customWidth="1"/>
    <col min="10249" max="10249" width="27.140625" style="16" customWidth="1"/>
    <col min="10250" max="10251" width="10.140625" style="16" customWidth="1"/>
    <col min="10252" max="10252" width="18" style="16" customWidth="1"/>
    <col min="10253" max="10254" width="0" style="16" hidden="1" customWidth="1"/>
    <col min="10255" max="10255" width="13.85546875" style="16" bestFit="1" customWidth="1"/>
    <col min="10256" max="10256" width="9.140625" style="16" bestFit="1" customWidth="1"/>
    <col min="10257" max="10499" width="9.140625" style="16"/>
    <col min="10500" max="10500" width="0" style="16" hidden="1" customWidth="1"/>
    <col min="10501" max="10501" width="2" style="16" customWidth="1"/>
    <col min="10502" max="10502" width="6.5703125" style="16" customWidth="1"/>
    <col min="10503" max="10503" width="8.28515625" style="16" customWidth="1"/>
    <col min="10504" max="10504" width="11.140625" style="16" customWidth="1"/>
    <col min="10505" max="10505" width="27.140625" style="16" customWidth="1"/>
    <col min="10506" max="10507" width="10.140625" style="16" customWidth="1"/>
    <col min="10508" max="10508" width="18" style="16" customWidth="1"/>
    <col min="10509" max="10510" width="0" style="16" hidden="1" customWidth="1"/>
    <col min="10511" max="10511" width="13.85546875" style="16" bestFit="1" customWidth="1"/>
    <col min="10512" max="10512" width="9.140625" style="16" bestFit="1" customWidth="1"/>
    <col min="10513" max="10755" width="9.140625" style="16"/>
    <col min="10756" max="10756" width="0" style="16" hidden="1" customWidth="1"/>
    <col min="10757" max="10757" width="2" style="16" customWidth="1"/>
    <col min="10758" max="10758" width="6.5703125" style="16" customWidth="1"/>
    <col min="10759" max="10759" width="8.28515625" style="16" customWidth="1"/>
    <col min="10760" max="10760" width="11.140625" style="16" customWidth="1"/>
    <col min="10761" max="10761" width="27.140625" style="16" customWidth="1"/>
    <col min="10762" max="10763" width="10.140625" style="16" customWidth="1"/>
    <col min="10764" max="10764" width="18" style="16" customWidth="1"/>
    <col min="10765" max="10766" width="0" style="16" hidden="1" customWidth="1"/>
    <col min="10767" max="10767" width="13.85546875" style="16" bestFit="1" customWidth="1"/>
    <col min="10768" max="10768" width="9.140625" style="16" bestFit="1" customWidth="1"/>
    <col min="10769" max="11011" width="9.140625" style="16"/>
    <col min="11012" max="11012" width="0" style="16" hidden="1" customWidth="1"/>
    <col min="11013" max="11013" width="2" style="16" customWidth="1"/>
    <col min="11014" max="11014" width="6.5703125" style="16" customWidth="1"/>
    <col min="11015" max="11015" width="8.28515625" style="16" customWidth="1"/>
    <col min="11016" max="11016" width="11.140625" style="16" customWidth="1"/>
    <col min="11017" max="11017" width="27.140625" style="16" customWidth="1"/>
    <col min="11018" max="11019" width="10.140625" style="16" customWidth="1"/>
    <col min="11020" max="11020" width="18" style="16" customWidth="1"/>
    <col min="11021" max="11022" width="0" style="16" hidden="1" customWidth="1"/>
    <col min="11023" max="11023" width="13.85546875" style="16" bestFit="1" customWidth="1"/>
    <col min="11024" max="11024" width="9.140625" style="16" bestFit="1" customWidth="1"/>
    <col min="11025" max="11267" width="9.140625" style="16"/>
    <col min="11268" max="11268" width="0" style="16" hidden="1" customWidth="1"/>
    <col min="11269" max="11269" width="2" style="16" customWidth="1"/>
    <col min="11270" max="11270" width="6.5703125" style="16" customWidth="1"/>
    <col min="11271" max="11271" width="8.28515625" style="16" customWidth="1"/>
    <col min="11272" max="11272" width="11.140625" style="16" customWidth="1"/>
    <col min="11273" max="11273" width="27.140625" style="16" customWidth="1"/>
    <col min="11274" max="11275" width="10.140625" style="16" customWidth="1"/>
    <col min="11276" max="11276" width="18" style="16" customWidth="1"/>
    <col min="11277" max="11278" width="0" style="16" hidden="1" customWidth="1"/>
    <col min="11279" max="11279" width="13.85546875" style="16" bestFit="1" customWidth="1"/>
    <col min="11280" max="11280" width="9.140625" style="16" bestFit="1" customWidth="1"/>
    <col min="11281" max="11523" width="9.140625" style="16"/>
    <col min="11524" max="11524" width="0" style="16" hidden="1" customWidth="1"/>
    <col min="11525" max="11525" width="2" style="16" customWidth="1"/>
    <col min="11526" max="11526" width="6.5703125" style="16" customWidth="1"/>
    <col min="11527" max="11527" width="8.28515625" style="16" customWidth="1"/>
    <col min="11528" max="11528" width="11.140625" style="16" customWidth="1"/>
    <col min="11529" max="11529" width="27.140625" style="16" customWidth="1"/>
    <col min="11530" max="11531" width="10.140625" style="16" customWidth="1"/>
    <col min="11532" max="11532" width="18" style="16" customWidth="1"/>
    <col min="11533" max="11534" width="0" style="16" hidden="1" customWidth="1"/>
    <col min="11535" max="11535" width="13.85546875" style="16" bestFit="1" customWidth="1"/>
    <col min="11536" max="11536" width="9.140625" style="16" bestFit="1" customWidth="1"/>
    <col min="11537" max="11779" width="9.140625" style="16"/>
    <col min="11780" max="11780" width="0" style="16" hidden="1" customWidth="1"/>
    <col min="11781" max="11781" width="2" style="16" customWidth="1"/>
    <col min="11782" max="11782" width="6.5703125" style="16" customWidth="1"/>
    <col min="11783" max="11783" width="8.28515625" style="16" customWidth="1"/>
    <col min="11784" max="11784" width="11.140625" style="16" customWidth="1"/>
    <col min="11785" max="11785" width="27.140625" style="16" customWidth="1"/>
    <col min="11786" max="11787" width="10.140625" style="16" customWidth="1"/>
    <col min="11788" max="11788" width="18" style="16" customWidth="1"/>
    <col min="11789" max="11790" width="0" style="16" hidden="1" customWidth="1"/>
    <col min="11791" max="11791" width="13.85546875" style="16" bestFit="1" customWidth="1"/>
    <col min="11792" max="11792" width="9.140625" style="16" bestFit="1" customWidth="1"/>
    <col min="11793" max="12035" width="9.140625" style="16"/>
    <col min="12036" max="12036" width="0" style="16" hidden="1" customWidth="1"/>
    <col min="12037" max="12037" width="2" style="16" customWidth="1"/>
    <col min="12038" max="12038" width="6.5703125" style="16" customWidth="1"/>
    <col min="12039" max="12039" width="8.28515625" style="16" customWidth="1"/>
    <col min="12040" max="12040" width="11.140625" style="16" customWidth="1"/>
    <col min="12041" max="12041" width="27.140625" style="16" customWidth="1"/>
    <col min="12042" max="12043" width="10.140625" style="16" customWidth="1"/>
    <col min="12044" max="12044" width="18" style="16" customWidth="1"/>
    <col min="12045" max="12046" width="0" style="16" hidden="1" customWidth="1"/>
    <col min="12047" max="12047" width="13.85546875" style="16" bestFit="1" customWidth="1"/>
    <col min="12048" max="12048" width="9.140625" style="16" bestFit="1" customWidth="1"/>
    <col min="12049" max="12291" width="9.140625" style="16"/>
    <col min="12292" max="12292" width="0" style="16" hidden="1" customWidth="1"/>
    <col min="12293" max="12293" width="2" style="16" customWidth="1"/>
    <col min="12294" max="12294" width="6.5703125" style="16" customWidth="1"/>
    <col min="12295" max="12295" width="8.28515625" style="16" customWidth="1"/>
    <col min="12296" max="12296" width="11.140625" style="16" customWidth="1"/>
    <col min="12297" max="12297" width="27.140625" style="16" customWidth="1"/>
    <col min="12298" max="12299" width="10.140625" style="16" customWidth="1"/>
    <col min="12300" max="12300" width="18" style="16" customWidth="1"/>
    <col min="12301" max="12302" width="0" style="16" hidden="1" customWidth="1"/>
    <col min="12303" max="12303" width="13.85546875" style="16" bestFit="1" customWidth="1"/>
    <col min="12304" max="12304" width="9.140625" style="16" bestFit="1" customWidth="1"/>
    <col min="12305" max="12547" width="9.140625" style="16"/>
    <col min="12548" max="12548" width="0" style="16" hidden="1" customWidth="1"/>
    <col min="12549" max="12549" width="2" style="16" customWidth="1"/>
    <col min="12550" max="12550" width="6.5703125" style="16" customWidth="1"/>
    <col min="12551" max="12551" width="8.28515625" style="16" customWidth="1"/>
    <col min="12552" max="12552" width="11.140625" style="16" customWidth="1"/>
    <col min="12553" max="12553" width="27.140625" style="16" customWidth="1"/>
    <col min="12554" max="12555" width="10.140625" style="16" customWidth="1"/>
    <col min="12556" max="12556" width="18" style="16" customWidth="1"/>
    <col min="12557" max="12558" width="0" style="16" hidden="1" customWidth="1"/>
    <col min="12559" max="12559" width="13.85546875" style="16" bestFit="1" customWidth="1"/>
    <col min="12560" max="12560" width="9.140625" style="16" bestFit="1" customWidth="1"/>
    <col min="12561" max="12803" width="9.140625" style="16"/>
    <col min="12804" max="12804" width="0" style="16" hidden="1" customWidth="1"/>
    <col min="12805" max="12805" width="2" style="16" customWidth="1"/>
    <col min="12806" max="12806" width="6.5703125" style="16" customWidth="1"/>
    <col min="12807" max="12807" width="8.28515625" style="16" customWidth="1"/>
    <col min="12808" max="12808" width="11.140625" style="16" customWidth="1"/>
    <col min="12809" max="12809" width="27.140625" style="16" customWidth="1"/>
    <col min="12810" max="12811" width="10.140625" style="16" customWidth="1"/>
    <col min="12812" max="12812" width="18" style="16" customWidth="1"/>
    <col min="12813" max="12814" width="0" style="16" hidden="1" customWidth="1"/>
    <col min="12815" max="12815" width="13.85546875" style="16" bestFit="1" customWidth="1"/>
    <col min="12816" max="12816" width="9.140625" style="16" bestFit="1" customWidth="1"/>
    <col min="12817" max="13059" width="9.140625" style="16"/>
    <col min="13060" max="13060" width="0" style="16" hidden="1" customWidth="1"/>
    <col min="13061" max="13061" width="2" style="16" customWidth="1"/>
    <col min="13062" max="13062" width="6.5703125" style="16" customWidth="1"/>
    <col min="13063" max="13063" width="8.28515625" style="16" customWidth="1"/>
    <col min="13064" max="13064" width="11.140625" style="16" customWidth="1"/>
    <col min="13065" max="13065" width="27.140625" style="16" customWidth="1"/>
    <col min="13066" max="13067" width="10.140625" style="16" customWidth="1"/>
    <col min="13068" max="13068" width="18" style="16" customWidth="1"/>
    <col min="13069" max="13070" width="0" style="16" hidden="1" customWidth="1"/>
    <col min="13071" max="13071" width="13.85546875" style="16" bestFit="1" customWidth="1"/>
    <col min="13072" max="13072" width="9.140625" style="16" bestFit="1" customWidth="1"/>
    <col min="13073" max="13315" width="9.140625" style="16"/>
    <col min="13316" max="13316" width="0" style="16" hidden="1" customWidth="1"/>
    <col min="13317" max="13317" width="2" style="16" customWidth="1"/>
    <col min="13318" max="13318" width="6.5703125" style="16" customWidth="1"/>
    <col min="13319" max="13319" width="8.28515625" style="16" customWidth="1"/>
    <col min="13320" max="13320" width="11.140625" style="16" customWidth="1"/>
    <col min="13321" max="13321" width="27.140625" style="16" customWidth="1"/>
    <col min="13322" max="13323" width="10.140625" style="16" customWidth="1"/>
    <col min="13324" max="13324" width="18" style="16" customWidth="1"/>
    <col min="13325" max="13326" width="0" style="16" hidden="1" customWidth="1"/>
    <col min="13327" max="13327" width="13.85546875" style="16" bestFit="1" customWidth="1"/>
    <col min="13328" max="13328" width="9.140625" style="16" bestFit="1" customWidth="1"/>
    <col min="13329" max="13571" width="9.140625" style="16"/>
    <col min="13572" max="13572" width="0" style="16" hidden="1" customWidth="1"/>
    <col min="13573" max="13573" width="2" style="16" customWidth="1"/>
    <col min="13574" max="13574" width="6.5703125" style="16" customWidth="1"/>
    <col min="13575" max="13575" width="8.28515625" style="16" customWidth="1"/>
    <col min="13576" max="13576" width="11.140625" style="16" customWidth="1"/>
    <col min="13577" max="13577" width="27.140625" style="16" customWidth="1"/>
    <col min="13578" max="13579" width="10.140625" style="16" customWidth="1"/>
    <col min="13580" max="13580" width="18" style="16" customWidth="1"/>
    <col min="13581" max="13582" width="0" style="16" hidden="1" customWidth="1"/>
    <col min="13583" max="13583" width="13.85546875" style="16" bestFit="1" customWidth="1"/>
    <col min="13584" max="13584" width="9.140625" style="16" bestFit="1" customWidth="1"/>
    <col min="13585" max="13827" width="9.140625" style="16"/>
    <col min="13828" max="13828" width="0" style="16" hidden="1" customWidth="1"/>
    <col min="13829" max="13829" width="2" style="16" customWidth="1"/>
    <col min="13830" max="13830" width="6.5703125" style="16" customWidth="1"/>
    <col min="13831" max="13831" width="8.28515625" style="16" customWidth="1"/>
    <col min="13832" max="13832" width="11.140625" style="16" customWidth="1"/>
    <col min="13833" max="13833" width="27.140625" style="16" customWidth="1"/>
    <col min="13834" max="13835" width="10.140625" style="16" customWidth="1"/>
    <col min="13836" max="13836" width="18" style="16" customWidth="1"/>
    <col min="13837" max="13838" width="0" style="16" hidden="1" customWidth="1"/>
    <col min="13839" max="13839" width="13.85546875" style="16" bestFit="1" customWidth="1"/>
    <col min="13840" max="13840" width="9.140625" style="16" bestFit="1" customWidth="1"/>
    <col min="13841" max="14083" width="9.140625" style="16"/>
    <col min="14084" max="14084" width="0" style="16" hidden="1" customWidth="1"/>
    <col min="14085" max="14085" width="2" style="16" customWidth="1"/>
    <col min="14086" max="14086" width="6.5703125" style="16" customWidth="1"/>
    <col min="14087" max="14087" width="8.28515625" style="16" customWidth="1"/>
    <col min="14088" max="14088" width="11.140625" style="16" customWidth="1"/>
    <col min="14089" max="14089" width="27.140625" style="16" customWidth="1"/>
    <col min="14090" max="14091" width="10.140625" style="16" customWidth="1"/>
    <col min="14092" max="14092" width="18" style="16" customWidth="1"/>
    <col min="14093" max="14094" width="0" style="16" hidden="1" customWidth="1"/>
    <col min="14095" max="14095" width="13.85546875" style="16" bestFit="1" customWidth="1"/>
    <col min="14096" max="14096" width="9.140625" style="16" bestFit="1" customWidth="1"/>
    <col min="14097" max="14339" width="9.140625" style="16"/>
    <col min="14340" max="14340" width="0" style="16" hidden="1" customWidth="1"/>
    <col min="14341" max="14341" width="2" style="16" customWidth="1"/>
    <col min="14342" max="14342" width="6.5703125" style="16" customWidth="1"/>
    <col min="14343" max="14343" width="8.28515625" style="16" customWidth="1"/>
    <col min="14344" max="14344" width="11.140625" style="16" customWidth="1"/>
    <col min="14345" max="14345" width="27.140625" style="16" customWidth="1"/>
    <col min="14346" max="14347" width="10.140625" style="16" customWidth="1"/>
    <col min="14348" max="14348" width="18" style="16" customWidth="1"/>
    <col min="14349" max="14350" width="0" style="16" hidden="1" customWidth="1"/>
    <col min="14351" max="14351" width="13.85546875" style="16" bestFit="1" customWidth="1"/>
    <col min="14352" max="14352" width="9.140625" style="16" bestFit="1" customWidth="1"/>
    <col min="14353" max="14595" width="9.140625" style="16"/>
    <col min="14596" max="14596" width="0" style="16" hidden="1" customWidth="1"/>
    <col min="14597" max="14597" width="2" style="16" customWidth="1"/>
    <col min="14598" max="14598" width="6.5703125" style="16" customWidth="1"/>
    <col min="14599" max="14599" width="8.28515625" style="16" customWidth="1"/>
    <col min="14600" max="14600" width="11.140625" style="16" customWidth="1"/>
    <col min="14601" max="14601" width="27.140625" style="16" customWidth="1"/>
    <col min="14602" max="14603" width="10.140625" style="16" customWidth="1"/>
    <col min="14604" max="14604" width="18" style="16" customWidth="1"/>
    <col min="14605" max="14606" width="0" style="16" hidden="1" customWidth="1"/>
    <col min="14607" max="14607" width="13.85546875" style="16" bestFit="1" customWidth="1"/>
    <col min="14608" max="14608" width="9.140625" style="16" bestFit="1" customWidth="1"/>
    <col min="14609" max="14851" width="9.140625" style="16"/>
    <col min="14852" max="14852" width="0" style="16" hidden="1" customWidth="1"/>
    <col min="14853" max="14853" width="2" style="16" customWidth="1"/>
    <col min="14854" max="14854" width="6.5703125" style="16" customWidth="1"/>
    <col min="14855" max="14855" width="8.28515625" style="16" customWidth="1"/>
    <col min="14856" max="14856" width="11.140625" style="16" customWidth="1"/>
    <col min="14857" max="14857" width="27.140625" style="16" customWidth="1"/>
    <col min="14858" max="14859" width="10.140625" style="16" customWidth="1"/>
    <col min="14860" max="14860" width="18" style="16" customWidth="1"/>
    <col min="14861" max="14862" width="0" style="16" hidden="1" customWidth="1"/>
    <col min="14863" max="14863" width="13.85546875" style="16" bestFit="1" customWidth="1"/>
    <col min="14864" max="14864" width="9.140625" style="16" bestFit="1" customWidth="1"/>
    <col min="14865" max="15107" width="9.140625" style="16"/>
    <col min="15108" max="15108" width="0" style="16" hidden="1" customWidth="1"/>
    <col min="15109" max="15109" width="2" style="16" customWidth="1"/>
    <col min="15110" max="15110" width="6.5703125" style="16" customWidth="1"/>
    <col min="15111" max="15111" width="8.28515625" style="16" customWidth="1"/>
    <col min="15112" max="15112" width="11.140625" style="16" customWidth="1"/>
    <col min="15113" max="15113" width="27.140625" style="16" customWidth="1"/>
    <col min="15114" max="15115" width="10.140625" style="16" customWidth="1"/>
    <col min="15116" max="15116" width="18" style="16" customWidth="1"/>
    <col min="15117" max="15118" width="0" style="16" hidden="1" customWidth="1"/>
    <col min="15119" max="15119" width="13.85546875" style="16" bestFit="1" customWidth="1"/>
    <col min="15120" max="15120" width="9.140625" style="16" bestFit="1" customWidth="1"/>
    <col min="15121" max="15363" width="9.140625" style="16"/>
    <col min="15364" max="15364" width="0" style="16" hidden="1" customWidth="1"/>
    <col min="15365" max="15365" width="2" style="16" customWidth="1"/>
    <col min="15366" max="15366" width="6.5703125" style="16" customWidth="1"/>
    <col min="15367" max="15367" width="8.28515625" style="16" customWidth="1"/>
    <col min="15368" max="15368" width="11.140625" style="16" customWidth="1"/>
    <col min="15369" max="15369" width="27.140625" style="16" customWidth="1"/>
    <col min="15370" max="15371" width="10.140625" style="16" customWidth="1"/>
    <col min="15372" max="15372" width="18" style="16" customWidth="1"/>
    <col min="15373" max="15374" width="0" style="16" hidden="1" customWidth="1"/>
    <col min="15375" max="15375" width="13.85546875" style="16" bestFit="1" customWidth="1"/>
    <col min="15376" max="15376" width="9.140625" style="16" bestFit="1" customWidth="1"/>
    <col min="15377" max="15619" width="9.140625" style="16"/>
    <col min="15620" max="15620" width="0" style="16" hidden="1" customWidth="1"/>
    <col min="15621" max="15621" width="2" style="16" customWidth="1"/>
    <col min="15622" max="15622" width="6.5703125" style="16" customWidth="1"/>
    <col min="15623" max="15623" width="8.28515625" style="16" customWidth="1"/>
    <col min="15624" max="15624" width="11.140625" style="16" customWidth="1"/>
    <col min="15625" max="15625" width="27.140625" style="16" customWidth="1"/>
    <col min="15626" max="15627" width="10.140625" style="16" customWidth="1"/>
    <col min="15628" max="15628" width="18" style="16" customWidth="1"/>
    <col min="15629" max="15630" width="0" style="16" hidden="1" customWidth="1"/>
    <col min="15631" max="15631" width="13.85546875" style="16" bestFit="1" customWidth="1"/>
    <col min="15632" max="15632" width="9.140625" style="16" bestFit="1" customWidth="1"/>
    <col min="15633" max="15875" width="9.140625" style="16"/>
    <col min="15876" max="15876" width="0" style="16" hidden="1" customWidth="1"/>
    <col min="15877" max="15877" width="2" style="16" customWidth="1"/>
    <col min="15878" max="15878" width="6.5703125" style="16" customWidth="1"/>
    <col min="15879" max="15879" width="8.28515625" style="16" customWidth="1"/>
    <col min="15880" max="15880" width="11.140625" style="16" customWidth="1"/>
    <col min="15881" max="15881" width="27.140625" style="16" customWidth="1"/>
    <col min="15882" max="15883" width="10.140625" style="16" customWidth="1"/>
    <col min="15884" max="15884" width="18" style="16" customWidth="1"/>
    <col min="15885" max="15886" width="0" style="16" hidden="1" customWidth="1"/>
    <col min="15887" max="15887" width="13.85546875" style="16" bestFit="1" customWidth="1"/>
    <col min="15888" max="15888" width="9.140625" style="16" bestFit="1" customWidth="1"/>
    <col min="15889" max="16131" width="9.140625" style="16"/>
    <col min="16132" max="16132" width="0" style="16" hidden="1" customWidth="1"/>
    <col min="16133" max="16133" width="2" style="16" customWidth="1"/>
    <col min="16134" max="16134" width="6.5703125" style="16" customWidth="1"/>
    <col min="16135" max="16135" width="8.28515625" style="16" customWidth="1"/>
    <col min="16136" max="16136" width="11.140625" style="16" customWidth="1"/>
    <col min="16137" max="16137" width="27.140625" style="16" customWidth="1"/>
    <col min="16138" max="16139" width="10.140625" style="16" customWidth="1"/>
    <col min="16140" max="16140" width="18" style="16" customWidth="1"/>
    <col min="16141" max="16142" width="0" style="16" hidden="1" customWidth="1"/>
    <col min="16143" max="16143" width="13.85546875" style="16" bestFit="1" customWidth="1"/>
    <col min="16144" max="16144" width="9.140625" style="16" bestFit="1" customWidth="1"/>
    <col min="16145" max="16384" width="9.140625" style="16"/>
  </cols>
  <sheetData>
    <row r="1" spans="1:13" ht="42.75" customHeight="1">
      <c r="A1" s="14"/>
      <c r="B1" s="14"/>
      <c r="C1" s="14"/>
      <c r="D1" s="14"/>
      <c r="E1" s="14"/>
      <c r="F1" s="14"/>
      <c r="G1" s="15"/>
      <c r="H1" s="328"/>
      <c r="I1" s="328"/>
      <c r="J1" s="422" t="s">
        <v>573</v>
      </c>
      <c r="K1" s="422"/>
      <c r="L1" s="422"/>
      <c r="M1" s="14"/>
    </row>
    <row r="2" spans="1:13" ht="18.75" customHeight="1">
      <c r="A2" s="14"/>
      <c r="B2" s="14"/>
      <c r="C2" s="14"/>
      <c r="D2" s="14"/>
      <c r="E2" s="14"/>
      <c r="F2" s="14"/>
      <c r="G2" s="17" t="s">
        <v>78</v>
      </c>
      <c r="H2" s="422"/>
      <c r="I2" s="422"/>
      <c r="J2" s="422"/>
      <c r="K2" s="422"/>
      <c r="L2" s="422"/>
      <c r="M2" s="14"/>
    </row>
    <row r="3" spans="1:13" ht="9.75" customHeight="1">
      <c r="A3" s="14"/>
      <c r="B3" s="14"/>
      <c r="C3" s="14"/>
      <c r="D3" s="14"/>
      <c r="E3" s="14"/>
      <c r="F3" s="14"/>
      <c r="G3" s="424" t="s">
        <v>78</v>
      </c>
      <c r="H3" s="424"/>
      <c r="I3" s="424"/>
      <c r="J3" s="424"/>
      <c r="K3" s="424"/>
      <c r="L3" s="424"/>
      <c r="M3" s="14"/>
    </row>
    <row r="4" spans="1:13" ht="9.9499999999999993" customHeight="1">
      <c r="A4" s="14"/>
      <c r="B4" s="14"/>
      <c r="C4" s="14"/>
      <c r="D4" s="14"/>
      <c r="E4" s="14"/>
      <c r="F4" s="14"/>
      <c r="G4" s="424" t="s">
        <v>78</v>
      </c>
      <c r="H4" s="424"/>
      <c r="I4" s="424"/>
      <c r="J4" s="424"/>
      <c r="K4" s="424"/>
      <c r="L4" s="424"/>
      <c r="M4" s="14"/>
    </row>
    <row r="5" spans="1:13" ht="24.75" customHeight="1">
      <c r="A5" s="14"/>
      <c r="B5" s="425" t="s">
        <v>531</v>
      </c>
      <c r="C5" s="425"/>
      <c r="D5" s="425"/>
      <c r="E5" s="425"/>
      <c r="F5" s="425"/>
      <c r="G5" s="425"/>
      <c r="H5" s="425"/>
      <c r="I5" s="425"/>
      <c r="J5" s="425"/>
      <c r="K5" s="425"/>
      <c r="L5" s="425"/>
      <c r="M5" s="14"/>
    </row>
    <row r="6" spans="1:13" ht="15" customHeight="1">
      <c r="A6" s="14"/>
      <c r="B6" s="69"/>
      <c r="C6" s="69"/>
      <c r="D6" s="69"/>
      <c r="E6" s="69"/>
      <c r="F6" s="426">
        <v>1553900000</v>
      </c>
      <c r="G6" s="426"/>
      <c r="H6" s="69"/>
      <c r="I6" s="69"/>
      <c r="J6" s="69"/>
      <c r="K6" s="69"/>
      <c r="L6" s="69"/>
      <c r="M6" s="14"/>
    </row>
    <row r="7" spans="1:13" ht="12" customHeight="1">
      <c r="A7" s="14"/>
      <c r="B7" s="18"/>
      <c r="C7" s="18"/>
      <c r="D7" s="18"/>
      <c r="E7" s="18"/>
      <c r="F7" s="427" t="s">
        <v>80</v>
      </c>
      <c r="G7" s="427"/>
      <c r="H7" s="18"/>
      <c r="I7" s="18"/>
      <c r="J7" s="18"/>
      <c r="K7" s="18"/>
      <c r="L7" s="18"/>
      <c r="M7" s="14"/>
    </row>
    <row r="8" spans="1:13" ht="15.95" customHeight="1">
      <c r="A8" s="14"/>
      <c r="B8" s="18"/>
      <c r="C8" s="428" t="s">
        <v>141</v>
      </c>
      <c r="D8" s="428"/>
      <c r="E8" s="428"/>
      <c r="F8" s="428"/>
      <c r="G8" s="428"/>
      <c r="H8" s="428"/>
      <c r="I8" s="428"/>
      <c r="J8" s="428"/>
      <c r="K8" s="428"/>
      <c r="L8" s="428"/>
      <c r="M8" s="14"/>
    </row>
    <row r="9" spans="1:13" ht="12.75" customHeight="1">
      <c r="A9" s="14"/>
      <c r="B9" s="18"/>
      <c r="C9" s="18"/>
      <c r="D9" s="18"/>
      <c r="E9" s="18"/>
      <c r="F9" s="18"/>
      <c r="G9" s="18"/>
      <c r="H9" s="18"/>
      <c r="I9" s="18"/>
      <c r="J9" s="18"/>
      <c r="K9" s="18"/>
      <c r="L9" s="19" t="s">
        <v>85</v>
      </c>
      <c r="M9" s="14"/>
    </row>
    <row r="10" spans="1:13" ht="93" customHeight="1">
      <c r="A10" s="14"/>
      <c r="B10" s="18"/>
      <c r="C10" s="429" t="s">
        <v>142</v>
      </c>
      <c r="D10" s="429"/>
      <c r="E10" s="429" t="s">
        <v>143</v>
      </c>
      <c r="F10" s="429"/>
      <c r="G10" s="429"/>
      <c r="H10" s="429"/>
      <c r="I10" s="76" t="s">
        <v>3</v>
      </c>
      <c r="J10" s="76" t="s">
        <v>4</v>
      </c>
      <c r="K10" s="76" t="s">
        <v>5</v>
      </c>
      <c r="L10" s="76" t="s">
        <v>6</v>
      </c>
      <c r="M10" s="14"/>
    </row>
    <row r="11" spans="1:13" ht="12" customHeight="1">
      <c r="A11" s="14"/>
      <c r="B11" s="18"/>
      <c r="C11" s="430" t="s">
        <v>7</v>
      </c>
      <c r="D11" s="430"/>
      <c r="E11" s="430" t="s">
        <v>14</v>
      </c>
      <c r="F11" s="430"/>
      <c r="G11" s="430"/>
      <c r="H11" s="430"/>
      <c r="I11" s="50">
        <v>3</v>
      </c>
      <c r="J11" s="50">
        <v>4</v>
      </c>
      <c r="K11" s="50">
        <v>5</v>
      </c>
      <c r="L11" s="50">
        <v>6</v>
      </c>
      <c r="M11" s="14"/>
    </row>
    <row r="12" spans="1:13" ht="29.25" customHeight="1">
      <c r="A12" s="14"/>
      <c r="B12" s="18"/>
      <c r="C12" s="423" t="s">
        <v>145</v>
      </c>
      <c r="D12" s="423"/>
      <c r="E12" s="423"/>
      <c r="F12" s="423"/>
      <c r="G12" s="423"/>
      <c r="H12" s="423"/>
      <c r="I12" s="423"/>
      <c r="J12" s="423"/>
      <c r="K12" s="423"/>
      <c r="L12" s="423"/>
      <c r="M12" s="14"/>
    </row>
    <row r="13" spans="1:13" ht="18.75">
      <c r="A13" s="14"/>
      <c r="B13" s="18"/>
      <c r="C13" s="413" t="s">
        <v>68</v>
      </c>
      <c r="D13" s="413"/>
      <c r="E13" s="414" t="s">
        <v>69</v>
      </c>
      <c r="F13" s="414"/>
      <c r="G13" s="414"/>
      <c r="H13" s="414"/>
      <c r="I13" s="319">
        <f>I14</f>
        <v>25322400</v>
      </c>
      <c r="J13" s="319">
        <f t="shared" ref="J13" si="0">J14</f>
        <v>25322400</v>
      </c>
      <c r="K13" s="319">
        <f>J13-I13</f>
        <v>0</v>
      </c>
      <c r="L13" s="323">
        <f>J13/I13*100</f>
        <v>100</v>
      </c>
      <c r="M13" s="14"/>
    </row>
    <row r="14" spans="1:13" ht="18.75">
      <c r="A14" s="14"/>
      <c r="B14" s="18"/>
      <c r="C14" s="411" t="s">
        <v>146</v>
      </c>
      <c r="D14" s="411"/>
      <c r="E14" s="412" t="s">
        <v>147</v>
      </c>
      <c r="F14" s="412"/>
      <c r="G14" s="412"/>
      <c r="H14" s="412"/>
      <c r="I14" s="322">
        <v>25322400</v>
      </c>
      <c r="J14" s="322">
        <v>25322400</v>
      </c>
      <c r="K14" s="320">
        <f t="shared" ref="K14:K28" si="1">J14-I14</f>
        <v>0</v>
      </c>
      <c r="L14" s="321">
        <f t="shared" ref="L14:L28" si="2">J14/I14*100</f>
        <v>100</v>
      </c>
      <c r="M14" s="14"/>
    </row>
    <row r="15" spans="1:13" ht="36" customHeight="1">
      <c r="A15" s="14"/>
      <c r="B15" s="18"/>
      <c r="C15" s="413" t="s">
        <v>70</v>
      </c>
      <c r="D15" s="413"/>
      <c r="E15" s="414" t="s">
        <v>71</v>
      </c>
      <c r="F15" s="414"/>
      <c r="G15" s="414"/>
      <c r="H15" s="414"/>
      <c r="I15" s="319">
        <f>I16</f>
        <v>44248200</v>
      </c>
      <c r="J15" s="319">
        <f t="shared" ref="J15" si="3">J16</f>
        <v>44248200</v>
      </c>
      <c r="K15" s="319">
        <f t="shared" si="1"/>
        <v>0</v>
      </c>
      <c r="L15" s="323">
        <f t="shared" si="2"/>
        <v>100</v>
      </c>
      <c r="M15" s="14"/>
    </row>
    <row r="16" spans="1:13" ht="18.75">
      <c r="A16" s="14"/>
      <c r="B16" s="18"/>
      <c r="C16" s="411" t="s">
        <v>146</v>
      </c>
      <c r="D16" s="411"/>
      <c r="E16" s="412" t="s">
        <v>147</v>
      </c>
      <c r="F16" s="412"/>
      <c r="G16" s="412"/>
      <c r="H16" s="412"/>
      <c r="I16" s="322">
        <v>44248200</v>
      </c>
      <c r="J16" s="322">
        <v>44248200</v>
      </c>
      <c r="K16" s="320">
        <f t="shared" si="1"/>
        <v>0</v>
      </c>
      <c r="L16" s="321">
        <f t="shared" si="2"/>
        <v>100</v>
      </c>
      <c r="M16" s="14"/>
    </row>
    <row r="17" spans="1:16" ht="18.75">
      <c r="A17" s="14"/>
      <c r="B17" s="18"/>
      <c r="C17" s="415">
        <v>41040400</v>
      </c>
      <c r="D17" s="416"/>
      <c r="E17" s="419" t="s">
        <v>520</v>
      </c>
      <c r="F17" s="420"/>
      <c r="G17" s="420"/>
      <c r="H17" s="421"/>
      <c r="I17" s="347">
        <f>I18</f>
        <v>11336</v>
      </c>
      <c r="J17" s="347">
        <f>J18</f>
        <v>11336</v>
      </c>
      <c r="K17" s="320">
        <f t="shared" si="1"/>
        <v>0</v>
      </c>
      <c r="L17" s="321">
        <f t="shared" si="2"/>
        <v>100</v>
      </c>
      <c r="M17" s="14"/>
    </row>
    <row r="18" spans="1:16" ht="18.75">
      <c r="A18" s="14"/>
      <c r="B18" s="18"/>
      <c r="C18" s="417">
        <v>15100000000</v>
      </c>
      <c r="D18" s="418"/>
      <c r="E18" s="419" t="s">
        <v>149</v>
      </c>
      <c r="F18" s="420"/>
      <c r="G18" s="420"/>
      <c r="H18" s="421"/>
      <c r="I18" s="322">
        <v>11336</v>
      </c>
      <c r="J18" s="322">
        <v>11336</v>
      </c>
      <c r="K18" s="320">
        <f t="shared" si="1"/>
        <v>0</v>
      </c>
      <c r="L18" s="321">
        <f t="shared" si="2"/>
        <v>100</v>
      </c>
      <c r="M18" s="14"/>
    </row>
    <row r="19" spans="1:16" ht="51.75" customHeight="1">
      <c r="A19" s="14"/>
      <c r="B19" s="18"/>
      <c r="C19" s="413" t="s">
        <v>72</v>
      </c>
      <c r="D19" s="413"/>
      <c r="E19" s="414" t="s">
        <v>73</v>
      </c>
      <c r="F19" s="414"/>
      <c r="G19" s="414"/>
      <c r="H19" s="414"/>
      <c r="I19" s="319">
        <f>I20</f>
        <v>1170115</v>
      </c>
      <c r="J19" s="319">
        <f>J20</f>
        <v>834715</v>
      </c>
      <c r="K19" s="319">
        <f t="shared" si="1"/>
        <v>-335400</v>
      </c>
      <c r="L19" s="323">
        <f t="shared" si="2"/>
        <v>71.336150720228346</v>
      </c>
      <c r="M19" s="14"/>
    </row>
    <row r="20" spans="1:16" ht="18.75">
      <c r="A20" s="14"/>
      <c r="B20" s="18"/>
      <c r="C20" s="411">
        <v>15100000000</v>
      </c>
      <c r="D20" s="411"/>
      <c r="E20" s="412" t="s">
        <v>149</v>
      </c>
      <c r="F20" s="412"/>
      <c r="G20" s="412"/>
      <c r="H20" s="412"/>
      <c r="I20" s="41">
        <v>1170115</v>
      </c>
      <c r="J20" s="41">
        <v>834715</v>
      </c>
      <c r="K20" s="320">
        <f t="shared" si="1"/>
        <v>-335400</v>
      </c>
      <c r="L20" s="321">
        <f t="shared" si="2"/>
        <v>71.336150720228346</v>
      </c>
      <c r="M20" s="14"/>
    </row>
    <row r="21" spans="1:16" ht="54" customHeight="1">
      <c r="A21" s="14"/>
      <c r="B21" s="18"/>
      <c r="C21" s="413">
        <v>41051200</v>
      </c>
      <c r="D21" s="413"/>
      <c r="E21" s="414" t="s">
        <v>75</v>
      </c>
      <c r="F21" s="414"/>
      <c r="G21" s="414"/>
      <c r="H21" s="414"/>
      <c r="I21" s="319">
        <f>I22</f>
        <v>119616</v>
      </c>
      <c r="J21" s="319">
        <f>J22</f>
        <v>119616</v>
      </c>
      <c r="K21" s="319">
        <f t="shared" si="1"/>
        <v>0</v>
      </c>
      <c r="L21" s="323">
        <f t="shared" si="2"/>
        <v>100</v>
      </c>
      <c r="M21" s="14"/>
    </row>
    <row r="22" spans="1:16" ht="18.75">
      <c r="A22" s="14"/>
      <c r="B22" s="18"/>
      <c r="C22" s="411" t="s">
        <v>148</v>
      </c>
      <c r="D22" s="411"/>
      <c r="E22" s="412" t="s">
        <v>149</v>
      </c>
      <c r="F22" s="412"/>
      <c r="G22" s="412"/>
      <c r="H22" s="412"/>
      <c r="I22" s="41">
        <v>119616</v>
      </c>
      <c r="J22" s="41">
        <v>119616</v>
      </c>
      <c r="K22" s="320">
        <f t="shared" si="1"/>
        <v>0</v>
      </c>
      <c r="L22" s="323">
        <f t="shared" si="2"/>
        <v>100</v>
      </c>
      <c r="M22" s="14"/>
    </row>
    <row r="23" spans="1:16" ht="18.75">
      <c r="A23" s="14"/>
      <c r="B23" s="18"/>
      <c r="C23" s="413" t="s">
        <v>76</v>
      </c>
      <c r="D23" s="413"/>
      <c r="E23" s="414" t="s">
        <v>77</v>
      </c>
      <c r="F23" s="414"/>
      <c r="G23" s="414"/>
      <c r="H23" s="414"/>
      <c r="I23" s="319">
        <f>I24+I25+I26</f>
        <v>3445893</v>
      </c>
      <c r="J23" s="324">
        <f t="shared" ref="J23" si="4">J24+J25+J26</f>
        <v>3323152.96</v>
      </c>
      <c r="K23" s="319">
        <f t="shared" si="1"/>
        <v>-122740.04000000004</v>
      </c>
      <c r="L23" s="323">
        <f t="shared" si="2"/>
        <v>96.438077444656585</v>
      </c>
      <c r="M23" s="14"/>
      <c r="P23" s="20"/>
    </row>
    <row r="24" spans="1:16" s="316" customFormat="1" ht="18.75" customHeight="1">
      <c r="A24" s="314"/>
      <c r="B24" s="315"/>
      <c r="C24" s="431" t="s">
        <v>150</v>
      </c>
      <c r="D24" s="431"/>
      <c r="E24" s="432" t="s">
        <v>151</v>
      </c>
      <c r="F24" s="432"/>
      <c r="G24" s="432"/>
      <c r="H24" s="432"/>
      <c r="I24" s="350">
        <v>2000986</v>
      </c>
      <c r="J24" s="325">
        <v>2000986</v>
      </c>
      <c r="K24" s="326">
        <f t="shared" si="1"/>
        <v>0</v>
      </c>
      <c r="L24" s="327">
        <f t="shared" si="2"/>
        <v>100</v>
      </c>
      <c r="M24" s="314"/>
    </row>
    <row r="25" spans="1:16" s="316" customFormat="1" ht="18.75" customHeight="1">
      <c r="A25" s="314"/>
      <c r="B25" s="315"/>
      <c r="C25" s="431" t="s">
        <v>152</v>
      </c>
      <c r="D25" s="431"/>
      <c r="E25" s="432" t="s">
        <v>153</v>
      </c>
      <c r="F25" s="432"/>
      <c r="G25" s="432"/>
      <c r="H25" s="432"/>
      <c r="I25" s="350">
        <v>42372</v>
      </c>
      <c r="J25" s="325">
        <v>22476.240000000002</v>
      </c>
      <c r="K25" s="326">
        <f t="shared" si="1"/>
        <v>-19895.759999999998</v>
      </c>
      <c r="L25" s="327">
        <f t="shared" si="2"/>
        <v>53.045029736618524</v>
      </c>
      <c r="M25" s="314"/>
    </row>
    <row r="26" spans="1:16" s="316" customFormat="1" ht="18.75" customHeight="1">
      <c r="A26" s="314"/>
      <c r="B26" s="315"/>
      <c r="C26" s="431" t="s">
        <v>154</v>
      </c>
      <c r="D26" s="431"/>
      <c r="E26" s="432" t="s">
        <v>155</v>
      </c>
      <c r="F26" s="432"/>
      <c r="G26" s="432"/>
      <c r="H26" s="432"/>
      <c r="I26" s="350">
        <v>1402535</v>
      </c>
      <c r="J26" s="325">
        <v>1299690.72</v>
      </c>
      <c r="K26" s="326">
        <f t="shared" si="1"/>
        <v>-102844.28000000003</v>
      </c>
      <c r="L26" s="327">
        <f t="shared" si="2"/>
        <v>92.66725750159533</v>
      </c>
      <c r="M26" s="314"/>
    </row>
    <row r="27" spans="1:16" s="316" customFormat="1" ht="65.25" customHeight="1">
      <c r="A27" s="314"/>
      <c r="B27" s="315"/>
      <c r="C27" s="446">
        <v>41057700</v>
      </c>
      <c r="D27" s="447"/>
      <c r="E27" s="439" t="s">
        <v>521</v>
      </c>
      <c r="F27" s="440"/>
      <c r="G27" s="440"/>
      <c r="H27" s="441"/>
      <c r="I27" s="351">
        <f>I28</f>
        <v>29247</v>
      </c>
      <c r="J27" s="348">
        <f>J28</f>
        <v>29247</v>
      </c>
      <c r="K27" s="326">
        <f t="shared" si="1"/>
        <v>0</v>
      </c>
      <c r="L27" s="327">
        <f t="shared" si="2"/>
        <v>100</v>
      </c>
      <c r="M27" s="314"/>
    </row>
    <row r="28" spans="1:16" s="316" customFormat="1" ht="18.75" customHeight="1">
      <c r="A28" s="314"/>
      <c r="B28" s="315"/>
      <c r="C28" s="437">
        <v>15100000000</v>
      </c>
      <c r="D28" s="438"/>
      <c r="E28" s="442" t="s">
        <v>149</v>
      </c>
      <c r="F28" s="443"/>
      <c r="G28" s="443"/>
      <c r="H28" s="444"/>
      <c r="I28" s="350">
        <v>29247</v>
      </c>
      <c r="J28" s="349">
        <v>29247</v>
      </c>
      <c r="K28" s="326">
        <f t="shared" si="1"/>
        <v>0</v>
      </c>
      <c r="L28" s="327">
        <f t="shared" si="2"/>
        <v>100</v>
      </c>
      <c r="M28" s="314"/>
    </row>
    <row r="29" spans="1:16" ht="24" customHeight="1">
      <c r="A29" s="14"/>
      <c r="B29" s="18"/>
      <c r="C29" s="423" t="s">
        <v>321</v>
      </c>
      <c r="D29" s="423"/>
      <c r="E29" s="423"/>
      <c r="F29" s="423"/>
      <c r="G29" s="423"/>
      <c r="H29" s="423"/>
      <c r="I29" s="423"/>
      <c r="J29" s="423"/>
      <c r="K29" s="423"/>
      <c r="L29" s="423"/>
      <c r="M29" s="14"/>
    </row>
    <row r="30" spans="1:16" ht="23.25" customHeight="1">
      <c r="A30" s="14"/>
      <c r="B30" s="18"/>
      <c r="C30" s="433"/>
      <c r="D30" s="433"/>
      <c r="E30" s="434"/>
      <c r="F30" s="434"/>
      <c r="G30" s="434"/>
      <c r="H30" s="434"/>
      <c r="I30" s="51"/>
      <c r="J30" s="67"/>
      <c r="K30" s="51"/>
      <c r="L30" s="53"/>
      <c r="M30" s="14"/>
    </row>
    <row r="31" spans="1:16" ht="26.25" customHeight="1">
      <c r="A31" s="14"/>
      <c r="B31" s="18"/>
      <c r="C31" s="435"/>
      <c r="D31" s="435"/>
      <c r="E31" s="436"/>
      <c r="F31" s="436"/>
      <c r="G31" s="436"/>
      <c r="H31" s="436"/>
      <c r="I31" s="52"/>
      <c r="J31" s="215"/>
      <c r="K31" s="215"/>
      <c r="L31" s="175"/>
      <c r="M31" s="14"/>
    </row>
    <row r="32" spans="1:16" ht="21" customHeight="1">
      <c r="A32" s="14"/>
      <c r="B32" s="18"/>
      <c r="C32" s="411" t="s">
        <v>156</v>
      </c>
      <c r="D32" s="411"/>
      <c r="E32" s="414" t="s">
        <v>157</v>
      </c>
      <c r="F32" s="414"/>
      <c r="G32" s="414"/>
      <c r="H32" s="414"/>
      <c r="I32" s="62">
        <f>I33+I34</f>
        <v>74306224</v>
      </c>
      <c r="J32" s="59">
        <f>J33+J34</f>
        <v>73848083.959999993</v>
      </c>
      <c r="K32" s="59">
        <f>K33+K34</f>
        <v>-458140.04000000656</v>
      </c>
      <c r="L32" s="53">
        <f>J32/I32*100</f>
        <v>99.383443249652942</v>
      </c>
      <c r="M32" s="14"/>
      <c r="O32" s="21"/>
    </row>
    <row r="33" spans="1:13" ht="19.5" customHeight="1">
      <c r="A33" s="14"/>
      <c r="B33" s="18"/>
      <c r="C33" s="411" t="s">
        <v>156</v>
      </c>
      <c r="D33" s="411"/>
      <c r="E33" s="412" t="s">
        <v>84</v>
      </c>
      <c r="F33" s="412"/>
      <c r="G33" s="412"/>
      <c r="H33" s="412"/>
      <c r="I33" s="97">
        <f>I13+I15+I19+I21+I23</f>
        <v>74306224</v>
      </c>
      <c r="J33" s="97">
        <f>J13+J15+J19+J21+J23</f>
        <v>73848083.959999993</v>
      </c>
      <c r="K33" s="52">
        <f>J33-I33</f>
        <v>-458140.04000000656</v>
      </c>
      <c r="L33" s="175">
        <f>J33/I33*100</f>
        <v>99.383443249652942</v>
      </c>
      <c r="M33" s="14"/>
    </row>
    <row r="34" spans="1:13" ht="17.25" customHeight="1">
      <c r="A34" s="14"/>
      <c r="B34" s="18"/>
      <c r="C34" s="411" t="s">
        <v>156</v>
      </c>
      <c r="D34" s="411"/>
      <c r="E34" s="412" t="s">
        <v>158</v>
      </c>
      <c r="F34" s="412"/>
      <c r="G34" s="412"/>
      <c r="H34" s="412"/>
      <c r="I34" s="52">
        <f>I30</f>
        <v>0</v>
      </c>
      <c r="J34" s="60">
        <f t="shared" ref="J34:K34" si="5">J30</f>
        <v>0</v>
      </c>
      <c r="K34" s="60">
        <f t="shared" si="5"/>
        <v>0</v>
      </c>
      <c r="L34" s="175">
        <v>0</v>
      </c>
      <c r="M34" s="14"/>
    </row>
    <row r="35" spans="1:13" ht="24" customHeight="1">
      <c r="A35" s="14"/>
      <c r="B35" s="18"/>
      <c r="C35" s="445" t="s">
        <v>159</v>
      </c>
      <c r="D35" s="445"/>
      <c r="E35" s="445"/>
      <c r="F35" s="445"/>
      <c r="G35" s="445"/>
      <c r="H35" s="445"/>
      <c r="I35" s="445"/>
      <c r="J35" s="445"/>
      <c r="K35" s="445"/>
      <c r="L35" s="445"/>
      <c r="M35" s="14"/>
    </row>
    <row r="36" spans="1:13" ht="19.5" customHeight="1">
      <c r="A36" s="14"/>
      <c r="B36" s="18"/>
      <c r="C36" s="54"/>
      <c r="D36" s="54"/>
      <c r="E36" s="54"/>
      <c r="F36" s="54"/>
      <c r="G36" s="54"/>
      <c r="H36" s="54"/>
      <c r="I36" s="54"/>
      <c r="J36" s="54"/>
      <c r="K36" s="54"/>
      <c r="L36" s="55" t="s">
        <v>160</v>
      </c>
      <c r="M36" s="14"/>
    </row>
    <row r="37" spans="1:13" ht="108.75" customHeight="1">
      <c r="A37" s="14"/>
      <c r="B37" s="18"/>
      <c r="C37" s="429" t="s">
        <v>161</v>
      </c>
      <c r="D37" s="429"/>
      <c r="E37" s="77" t="s">
        <v>162</v>
      </c>
      <c r="F37" s="429" t="s">
        <v>163</v>
      </c>
      <c r="G37" s="429"/>
      <c r="H37" s="429"/>
      <c r="I37" s="346" t="s">
        <v>3</v>
      </c>
      <c r="J37" s="346" t="s">
        <v>4</v>
      </c>
      <c r="K37" s="346" t="s">
        <v>5</v>
      </c>
      <c r="L37" s="346" t="s">
        <v>6</v>
      </c>
      <c r="M37" s="14"/>
    </row>
    <row r="38" spans="1:13" ht="18.75" customHeight="1">
      <c r="A38" s="14"/>
      <c r="B38" s="18"/>
      <c r="C38" s="430" t="s">
        <v>7</v>
      </c>
      <c r="D38" s="430"/>
      <c r="E38" s="50" t="s">
        <v>14</v>
      </c>
      <c r="F38" s="430" t="s">
        <v>144</v>
      </c>
      <c r="G38" s="430"/>
      <c r="H38" s="430"/>
      <c r="I38" s="50">
        <v>4</v>
      </c>
      <c r="J38" s="50">
        <v>5</v>
      </c>
      <c r="K38" s="50">
        <v>6</v>
      </c>
      <c r="L38" s="50">
        <v>7</v>
      </c>
      <c r="M38" s="14"/>
    </row>
    <row r="39" spans="1:13" ht="30.75" customHeight="1">
      <c r="A39" s="14"/>
      <c r="B39" s="18"/>
      <c r="C39" s="423" t="s">
        <v>165</v>
      </c>
      <c r="D39" s="423"/>
      <c r="E39" s="423"/>
      <c r="F39" s="423"/>
      <c r="G39" s="423"/>
      <c r="H39" s="423"/>
      <c r="I39" s="423"/>
      <c r="J39" s="423"/>
      <c r="K39" s="423"/>
      <c r="L39" s="423"/>
      <c r="M39" s="14"/>
    </row>
    <row r="40" spans="1:13" ht="79.5" customHeight="1">
      <c r="A40" s="14"/>
      <c r="B40" s="18"/>
      <c r="C40" s="423">
        <v>3719800</v>
      </c>
      <c r="D40" s="423"/>
      <c r="E40" s="56">
        <v>9800</v>
      </c>
      <c r="F40" s="450" t="s">
        <v>168</v>
      </c>
      <c r="G40" s="450"/>
      <c r="H40" s="450"/>
      <c r="I40" s="281">
        <f>I41</f>
        <v>336000</v>
      </c>
      <c r="J40" s="281">
        <f>J41</f>
        <v>320000</v>
      </c>
      <c r="K40" s="281">
        <f>J40-I40</f>
        <v>-16000</v>
      </c>
      <c r="L40" s="317">
        <f t="shared" ref="L40:L41" si="6">J40/I40*100</f>
        <v>95.238095238095227</v>
      </c>
      <c r="M40" s="14"/>
    </row>
    <row r="41" spans="1:13" ht="48" customHeight="1">
      <c r="A41" s="14"/>
      <c r="B41" s="18"/>
      <c r="C41" s="448" t="s">
        <v>146</v>
      </c>
      <c r="D41" s="448"/>
      <c r="E41" s="57" t="s">
        <v>78</v>
      </c>
      <c r="F41" s="449" t="s">
        <v>147</v>
      </c>
      <c r="G41" s="449"/>
      <c r="H41" s="449"/>
      <c r="I41" s="280">
        <v>336000</v>
      </c>
      <c r="J41" s="280">
        <v>320000</v>
      </c>
      <c r="K41" s="280">
        <f t="shared" ref="K41" si="7">J41-I41</f>
        <v>-16000</v>
      </c>
      <c r="L41" s="318">
        <f t="shared" si="6"/>
        <v>95.238095238095227</v>
      </c>
      <c r="M41" s="14"/>
    </row>
    <row r="42" spans="1:13" ht="31.5" customHeight="1">
      <c r="A42" s="14"/>
      <c r="B42" s="18"/>
      <c r="C42" s="423" t="s">
        <v>169</v>
      </c>
      <c r="D42" s="423"/>
      <c r="E42" s="423"/>
      <c r="F42" s="423"/>
      <c r="G42" s="423"/>
      <c r="H42" s="423"/>
      <c r="I42" s="423"/>
      <c r="J42" s="423"/>
      <c r="K42" s="423"/>
      <c r="L42" s="423"/>
      <c r="M42" s="14"/>
    </row>
    <row r="43" spans="1:13" ht="83.25" customHeight="1">
      <c r="A43" s="14"/>
      <c r="B43" s="18"/>
      <c r="C43" s="423">
        <v>3719800</v>
      </c>
      <c r="D43" s="423"/>
      <c r="E43" s="176">
        <v>9800</v>
      </c>
      <c r="F43" s="450" t="s">
        <v>168</v>
      </c>
      <c r="G43" s="450"/>
      <c r="H43" s="450"/>
      <c r="I43" s="281">
        <f>I44</f>
        <v>2751611</v>
      </c>
      <c r="J43" s="281">
        <f>J44</f>
        <v>2751611</v>
      </c>
      <c r="K43" s="280">
        <f t="shared" ref="K43" si="8">J43-I43</f>
        <v>0</v>
      </c>
      <c r="L43" s="318">
        <f t="shared" ref="L43" si="9">J43/I43*100</f>
        <v>100</v>
      </c>
      <c r="M43" s="14"/>
    </row>
    <row r="44" spans="1:13" ht="36" customHeight="1">
      <c r="A44" s="14"/>
      <c r="B44" s="18"/>
      <c r="C44" s="448" t="s">
        <v>146</v>
      </c>
      <c r="D44" s="448"/>
      <c r="E44" s="57" t="s">
        <v>78</v>
      </c>
      <c r="F44" s="449" t="s">
        <v>147</v>
      </c>
      <c r="G44" s="449"/>
      <c r="H44" s="449"/>
      <c r="I44" s="280">
        <v>2751611</v>
      </c>
      <c r="J44" s="280">
        <v>2751611</v>
      </c>
      <c r="K44" s="280">
        <f t="shared" ref="K44" si="10">J44-I44</f>
        <v>0</v>
      </c>
      <c r="L44" s="318">
        <f t="shared" ref="L44" si="11">J44/I44*100</f>
        <v>100</v>
      </c>
      <c r="M44" s="14"/>
    </row>
    <row r="45" spans="1:13" ht="23.25" customHeight="1">
      <c r="A45" s="14"/>
      <c r="B45" s="18"/>
      <c r="C45" s="448" t="s">
        <v>156</v>
      </c>
      <c r="D45" s="448"/>
      <c r="E45" s="451" t="s">
        <v>157</v>
      </c>
      <c r="F45" s="450"/>
      <c r="G45" s="450"/>
      <c r="H45" s="450"/>
      <c r="I45" s="51">
        <f>I46+I47</f>
        <v>3087611</v>
      </c>
      <c r="J45" s="51">
        <f>J46+J47</f>
        <v>3071611</v>
      </c>
      <c r="K45" s="174">
        <f>J45-I45</f>
        <v>-16000</v>
      </c>
      <c r="L45" s="53">
        <f>J45/I45*100</f>
        <v>99.481800006542272</v>
      </c>
      <c r="M45" s="14"/>
    </row>
    <row r="46" spans="1:13" ht="26.25" customHeight="1">
      <c r="A46" s="14"/>
      <c r="B46" s="14"/>
      <c r="C46" s="448" t="s">
        <v>156</v>
      </c>
      <c r="D46" s="448"/>
      <c r="E46" s="449" t="s">
        <v>84</v>
      </c>
      <c r="F46" s="449"/>
      <c r="G46" s="449"/>
      <c r="H46" s="449"/>
      <c r="I46" s="52">
        <f>I40</f>
        <v>336000</v>
      </c>
      <c r="J46" s="330">
        <f>J40</f>
        <v>320000</v>
      </c>
      <c r="K46" s="52">
        <f>J46-I46</f>
        <v>-16000</v>
      </c>
      <c r="L46" s="175">
        <f>J46/I46*100</f>
        <v>95.238095238095227</v>
      </c>
      <c r="M46" s="14"/>
    </row>
    <row r="47" spans="1:13" ht="21.75" customHeight="1">
      <c r="C47" s="448" t="s">
        <v>156</v>
      </c>
      <c r="D47" s="448"/>
      <c r="E47" s="449" t="s">
        <v>158</v>
      </c>
      <c r="F47" s="449"/>
      <c r="G47" s="449"/>
      <c r="H47" s="449"/>
      <c r="I47" s="52">
        <f>I43</f>
        <v>2751611</v>
      </c>
      <c r="J47" s="60">
        <f t="shared" ref="J47:K47" si="12">J43</f>
        <v>2751611</v>
      </c>
      <c r="K47" s="60">
        <f t="shared" si="12"/>
        <v>0</v>
      </c>
      <c r="L47" s="175">
        <v>0</v>
      </c>
    </row>
    <row r="48" spans="1:13" ht="18">
      <c r="C48" s="58"/>
      <c r="D48" s="58"/>
      <c r="E48" s="58"/>
      <c r="F48" s="58"/>
      <c r="G48" s="58"/>
      <c r="H48" s="58"/>
      <c r="I48" s="58"/>
      <c r="J48" s="58"/>
      <c r="K48" s="58"/>
      <c r="L48" s="58"/>
    </row>
  </sheetData>
  <mergeCells count="77">
    <mergeCell ref="C47:D47"/>
    <mergeCell ref="E47:H47"/>
    <mergeCell ref="C40:D40"/>
    <mergeCell ref="F40:H40"/>
    <mergeCell ref="C41:D41"/>
    <mergeCell ref="F41:H41"/>
    <mergeCell ref="C42:L42"/>
    <mergeCell ref="C45:D45"/>
    <mergeCell ref="E45:H45"/>
    <mergeCell ref="C46:D46"/>
    <mergeCell ref="E46:H46"/>
    <mergeCell ref="F43:H43"/>
    <mergeCell ref="C38:D38"/>
    <mergeCell ref="F38:H38"/>
    <mergeCell ref="C39:L39"/>
    <mergeCell ref="C44:D44"/>
    <mergeCell ref="F44:H44"/>
    <mergeCell ref="C43:D43"/>
    <mergeCell ref="C29:L29"/>
    <mergeCell ref="C28:D28"/>
    <mergeCell ref="E27:H27"/>
    <mergeCell ref="E28:H28"/>
    <mergeCell ref="F37:H37"/>
    <mergeCell ref="C35:L35"/>
    <mergeCell ref="C37:D37"/>
    <mergeCell ref="C27:D27"/>
    <mergeCell ref="C24:D24"/>
    <mergeCell ref="E24:H24"/>
    <mergeCell ref="E33:H33"/>
    <mergeCell ref="C34:D34"/>
    <mergeCell ref="E34:H34"/>
    <mergeCell ref="C30:D30"/>
    <mergeCell ref="E30:H30"/>
    <mergeCell ref="C31:D31"/>
    <mergeCell ref="E31:H31"/>
    <mergeCell ref="C32:D32"/>
    <mergeCell ref="E32:H32"/>
    <mergeCell ref="C33:D33"/>
    <mergeCell ref="C25:D25"/>
    <mergeCell ref="E25:H25"/>
    <mergeCell ref="C26:D26"/>
    <mergeCell ref="E26:H26"/>
    <mergeCell ref="C21:D21"/>
    <mergeCell ref="E21:H21"/>
    <mergeCell ref="C22:D22"/>
    <mergeCell ref="E22:H22"/>
    <mergeCell ref="C23:D23"/>
    <mergeCell ref="E23:H23"/>
    <mergeCell ref="C15:D15"/>
    <mergeCell ref="E15:H15"/>
    <mergeCell ref="F7:G7"/>
    <mergeCell ref="C8:L8"/>
    <mergeCell ref="C10:D10"/>
    <mergeCell ref="E10:H10"/>
    <mergeCell ref="C11:D11"/>
    <mergeCell ref="E11:H11"/>
    <mergeCell ref="J1:L1"/>
    <mergeCell ref="C12:L12"/>
    <mergeCell ref="C13:D13"/>
    <mergeCell ref="E13:H13"/>
    <mergeCell ref="C14:D14"/>
    <mergeCell ref="E14:H14"/>
    <mergeCell ref="H2:L2"/>
    <mergeCell ref="G3:L3"/>
    <mergeCell ref="G4:L4"/>
    <mergeCell ref="B5:L5"/>
    <mergeCell ref="F6:G6"/>
    <mergeCell ref="C16:D16"/>
    <mergeCell ref="E16:H16"/>
    <mergeCell ref="C19:D19"/>
    <mergeCell ref="E19:H19"/>
    <mergeCell ref="C20:D20"/>
    <mergeCell ref="E20:H20"/>
    <mergeCell ref="C17:D17"/>
    <mergeCell ref="C18:D18"/>
    <mergeCell ref="E17:H17"/>
    <mergeCell ref="E18:H18"/>
  </mergeCells>
  <pageMargins left="0.7" right="0.7" top="0.75" bottom="0.75" header="0.3" footer="0.3"/>
  <pageSetup paperSize="9" scale="94" fitToHeight="0" pageOrder="overThenDown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view="pageBreakPreview" zoomScale="80" zoomScaleNormal="70" zoomScaleSheetLayoutView="80" workbookViewId="0">
      <selection activeCell="F1" sqref="F1:H1"/>
    </sheetView>
  </sheetViews>
  <sheetFormatPr defaultRowHeight="12.75"/>
  <cols>
    <col min="1" max="1" width="13.5703125" style="123" customWidth="1"/>
    <col min="2" max="2" width="10.42578125" style="123" customWidth="1"/>
    <col min="3" max="3" width="10" style="123" customWidth="1"/>
    <col min="4" max="4" width="38.85546875" style="123" customWidth="1"/>
    <col min="5" max="5" width="45" style="123" customWidth="1"/>
    <col min="6" max="7" width="14.42578125" style="123" customWidth="1"/>
    <col min="8" max="8" width="8.5703125" style="123" customWidth="1"/>
    <col min="9" max="254" width="9.140625" style="123"/>
    <col min="255" max="255" width="13.5703125" style="123" customWidth="1"/>
    <col min="256" max="256" width="10.42578125" style="123" customWidth="1"/>
    <col min="257" max="257" width="10" style="123" customWidth="1"/>
    <col min="258" max="258" width="38.85546875" style="123" customWidth="1"/>
    <col min="259" max="259" width="45" style="123" customWidth="1"/>
    <col min="260" max="260" width="11.5703125" style="123" customWidth="1"/>
    <col min="261" max="261" width="10.140625" style="123" customWidth="1"/>
    <col min="262" max="262" width="8.140625" style="123" customWidth="1"/>
    <col min="263" max="263" width="14.42578125" style="123" customWidth="1"/>
    <col min="264" max="264" width="8.5703125" style="123" customWidth="1"/>
    <col min="265" max="510" width="9.140625" style="123"/>
    <col min="511" max="511" width="13.5703125" style="123" customWidth="1"/>
    <col min="512" max="512" width="10.42578125" style="123" customWidth="1"/>
    <col min="513" max="513" width="10" style="123" customWidth="1"/>
    <col min="514" max="514" width="38.85546875" style="123" customWidth="1"/>
    <col min="515" max="515" width="45" style="123" customWidth="1"/>
    <col min="516" max="516" width="11.5703125" style="123" customWidth="1"/>
    <col min="517" max="517" width="10.140625" style="123" customWidth="1"/>
    <col min="518" max="518" width="8.140625" style="123" customWidth="1"/>
    <col min="519" max="519" width="14.42578125" style="123" customWidth="1"/>
    <col min="520" max="520" width="8.5703125" style="123" customWidth="1"/>
    <col min="521" max="766" width="9.140625" style="123"/>
    <col min="767" max="767" width="13.5703125" style="123" customWidth="1"/>
    <col min="768" max="768" width="10.42578125" style="123" customWidth="1"/>
    <col min="769" max="769" width="10" style="123" customWidth="1"/>
    <col min="770" max="770" width="38.85546875" style="123" customWidth="1"/>
    <col min="771" max="771" width="45" style="123" customWidth="1"/>
    <col min="772" max="772" width="11.5703125" style="123" customWidth="1"/>
    <col min="773" max="773" width="10.140625" style="123" customWidth="1"/>
    <col min="774" max="774" width="8.140625" style="123" customWidth="1"/>
    <col min="775" max="775" width="14.42578125" style="123" customWidth="1"/>
    <col min="776" max="776" width="8.5703125" style="123" customWidth="1"/>
    <col min="777" max="1022" width="9.140625" style="123"/>
    <col min="1023" max="1023" width="13.5703125" style="123" customWidth="1"/>
    <col min="1024" max="1024" width="10.42578125" style="123" customWidth="1"/>
    <col min="1025" max="1025" width="10" style="123" customWidth="1"/>
    <col min="1026" max="1026" width="38.85546875" style="123" customWidth="1"/>
    <col min="1027" max="1027" width="45" style="123" customWidth="1"/>
    <col min="1028" max="1028" width="11.5703125" style="123" customWidth="1"/>
    <col min="1029" max="1029" width="10.140625" style="123" customWidth="1"/>
    <col min="1030" max="1030" width="8.140625" style="123" customWidth="1"/>
    <col min="1031" max="1031" width="14.42578125" style="123" customWidth="1"/>
    <col min="1032" max="1032" width="8.5703125" style="123" customWidth="1"/>
    <col min="1033" max="1278" width="9.140625" style="123"/>
    <col min="1279" max="1279" width="13.5703125" style="123" customWidth="1"/>
    <col min="1280" max="1280" width="10.42578125" style="123" customWidth="1"/>
    <col min="1281" max="1281" width="10" style="123" customWidth="1"/>
    <col min="1282" max="1282" width="38.85546875" style="123" customWidth="1"/>
    <col min="1283" max="1283" width="45" style="123" customWidth="1"/>
    <col min="1284" max="1284" width="11.5703125" style="123" customWidth="1"/>
    <col min="1285" max="1285" width="10.140625" style="123" customWidth="1"/>
    <col min="1286" max="1286" width="8.140625" style="123" customWidth="1"/>
    <col min="1287" max="1287" width="14.42578125" style="123" customWidth="1"/>
    <col min="1288" max="1288" width="8.5703125" style="123" customWidth="1"/>
    <col min="1289" max="1534" width="9.140625" style="123"/>
    <col min="1535" max="1535" width="13.5703125" style="123" customWidth="1"/>
    <col min="1536" max="1536" width="10.42578125" style="123" customWidth="1"/>
    <col min="1537" max="1537" width="10" style="123" customWidth="1"/>
    <col min="1538" max="1538" width="38.85546875" style="123" customWidth="1"/>
    <col min="1539" max="1539" width="45" style="123" customWidth="1"/>
    <col min="1540" max="1540" width="11.5703125" style="123" customWidth="1"/>
    <col min="1541" max="1541" width="10.140625" style="123" customWidth="1"/>
    <col min="1542" max="1542" width="8.140625" style="123" customWidth="1"/>
    <col min="1543" max="1543" width="14.42578125" style="123" customWidth="1"/>
    <col min="1544" max="1544" width="8.5703125" style="123" customWidth="1"/>
    <col min="1545" max="1790" width="9.140625" style="123"/>
    <col min="1791" max="1791" width="13.5703125" style="123" customWidth="1"/>
    <col min="1792" max="1792" width="10.42578125" style="123" customWidth="1"/>
    <col min="1793" max="1793" width="10" style="123" customWidth="1"/>
    <col min="1794" max="1794" width="38.85546875" style="123" customWidth="1"/>
    <col min="1795" max="1795" width="45" style="123" customWidth="1"/>
    <col min="1796" max="1796" width="11.5703125" style="123" customWidth="1"/>
    <col min="1797" max="1797" width="10.140625" style="123" customWidth="1"/>
    <col min="1798" max="1798" width="8.140625" style="123" customWidth="1"/>
    <col min="1799" max="1799" width="14.42578125" style="123" customWidth="1"/>
    <col min="1800" max="1800" width="8.5703125" style="123" customWidth="1"/>
    <col min="1801" max="2046" width="9.140625" style="123"/>
    <col min="2047" max="2047" width="13.5703125" style="123" customWidth="1"/>
    <col min="2048" max="2048" width="10.42578125" style="123" customWidth="1"/>
    <col min="2049" max="2049" width="10" style="123" customWidth="1"/>
    <col min="2050" max="2050" width="38.85546875" style="123" customWidth="1"/>
    <col min="2051" max="2051" width="45" style="123" customWidth="1"/>
    <col min="2052" max="2052" width="11.5703125" style="123" customWidth="1"/>
    <col min="2053" max="2053" width="10.140625" style="123" customWidth="1"/>
    <col min="2054" max="2054" width="8.140625" style="123" customWidth="1"/>
    <col min="2055" max="2055" width="14.42578125" style="123" customWidth="1"/>
    <col min="2056" max="2056" width="8.5703125" style="123" customWidth="1"/>
    <col min="2057" max="2302" width="9.140625" style="123"/>
    <col min="2303" max="2303" width="13.5703125" style="123" customWidth="1"/>
    <col min="2304" max="2304" width="10.42578125" style="123" customWidth="1"/>
    <col min="2305" max="2305" width="10" style="123" customWidth="1"/>
    <col min="2306" max="2306" width="38.85546875" style="123" customWidth="1"/>
    <col min="2307" max="2307" width="45" style="123" customWidth="1"/>
    <col min="2308" max="2308" width="11.5703125" style="123" customWidth="1"/>
    <col min="2309" max="2309" width="10.140625" style="123" customWidth="1"/>
    <col min="2310" max="2310" width="8.140625" style="123" customWidth="1"/>
    <col min="2311" max="2311" width="14.42578125" style="123" customWidth="1"/>
    <col min="2312" max="2312" width="8.5703125" style="123" customWidth="1"/>
    <col min="2313" max="2558" width="9.140625" style="123"/>
    <col min="2559" max="2559" width="13.5703125" style="123" customWidth="1"/>
    <col min="2560" max="2560" width="10.42578125" style="123" customWidth="1"/>
    <col min="2561" max="2561" width="10" style="123" customWidth="1"/>
    <col min="2562" max="2562" width="38.85546875" style="123" customWidth="1"/>
    <col min="2563" max="2563" width="45" style="123" customWidth="1"/>
    <col min="2564" max="2564" width="11.5703125" style="123" customWidth="1"/>
    <col min="2565" max="2565" width="10.140625" style="123" customWidth="1"/>
    <col min="2566" max="2566" width="8.140625" style="123" customWidth="1"/>
    <col min="2567" max="2567" width="14.42578125" style="123" customWidth="1"/>
    <col min="2568" max="2568" width="8.5703125" style="123" customWidth="1"/>
    <col min="2569" max="2814" width="9.140625" style="123"/>
    <col min="2815" max="2815" width="13.5703125" style="123" customWidth="1"/>
    <col min="2816" max="2816" width="10.42578125" style="123" customWidth="1"/>
    <col min="2817" max="2817" width="10" style="123" customWidth="1"/>
    <col min="2818" max="2818" width="38.85546875" style="123" customWidth="1"/>
    <col min="2819" max="2819" width="45" style="123" customWidth="1"/>
    <col min="2820" max="2820" width="11.5703125" style="123" customWidth="1"/>
    <col min="2821" max="2821" width="10.140625" style="123" customWidth="1"/>
    <col min="2822" max="2822" width="8.140625" style="123" customWidth="1"/>
    <col min="2823" max="2823" width="14.42578125" style="123" customWidth="1"/>
    <col min="2824" max="2824" width="8.5703125" style="123" customWidth="1"/>
    <col min="2825" max="3070" width="9.140625" style="123"/>
    <col min="3071" max="3071" width="13.5703125" style="123" customWidth="1"/>
    <col min="3072" max="3072" width="10.42578125" style="123" customWidth="1"/>
    <col min="3073" max="3073" width="10" style="123" customWidth="1"/>
    <col min="3074" max="3074" width="38.85546875" style="123" customWidth="1"/>
    <col min="3075" max="3075" width="45" style="123" customWidth="1"/>
    <col min="3076" max="3076" width="11.5703125" style="123" customWidth="1"/>
    <col min="3077" max="3077" width="10.140625" style="123" customWidth="1"/>
    <col min="3078" max="3078" width="8.140625" style="123" customWidth="1"/>
    <col min="3079" max="3079" width="14.42578125" style="123" customWidth="1"/>
    <col min="3080" max="3080" width="8.5703125" style="123" customWidth="1"/>
    <col min="3081" max="3326" width="9.140625" style="123"/>
    <col min="3327" max="3327" width="13.5703125" style="123" customWidth="1"/>
    <col min="3328" max="3328" width="10.42578125" style="123" customWidth="1"/>
    <col min="3329" max="3329" width="10" style="123" customWidth="1"/>
    <col min="3330" max="3330" width="38.85546875" style="123" customWidth="1"/>
    <col min="3331" max="3331" width="45" style="123" customWidth="1"/>
    <col min="3332" max="3332" width="11.5703125" style="123" customWidth="1"/>
    <col min="3333" max="3333" width="10.140625" style="123" customWidth="1"/>
    <col min="3334" max="3334" width="8.140625" style="123" customWidth="1"/>
    <col min="3335" max="3335" width="14.42578125" style="123" customWidth="1"/>
    <col min="3336" max="3336" width="8.5703125" style="123" customWidth="1"/>
    <col min="3337" max="3582" width="9.140625" style="123"/>
    <col min="3583" max="3583" width="13.5703125" style="123" customWidth="1"/>
    <col min="3584" max="3584" width="10.42578125" style="123" customWidth="1"/>
    <col min="3585" max="3585" width="10" style="123" customWidth="1"/>
    <col min="3586" max="3586" width="38.85546875" style="123" customWidth="1"/>
    <col min="3587" max="3587" width="45" style="123" customWidth="1"/>
    <col min="3588" max="3588" width="11.5703125" style="123" customWidth="1"/>
    <col min="3589" max="3589" width="10.140625" style="123" customWidth="1"/>
    <col min="3590" max="3590" width="8.140625" style="123" customWidth="1"/>
    <col min="3591" max="3591" width="14.42578125" style="123" customWidth="1"/>
    <col min="3592" max="3592" width="8.5703125" style="123" customWidth="1"/>
    <col min="3593" max="3838" width="9.140625" style="123"/>
    <col min="3839" max="3839" width="13.5703125" style="123" customWidth="1"/>
    <col min="3840" max="3840" width="10.42578125" style="123" customWidth="1"/>
    <col min="3841" max="3841" width="10" style="123" customWidth="1"/>
    <col min="3842" max="3842" width="38.85546875" style="123" customWidth="1"/>
    <col min="3843" max="3843" width="45" style="123" customWidth="1"/>
    <col min="3844" max="3844" width="11.5703125" style="123" customWidth="1"/>
    <col min="3845" max="3845" width="10.140625" style="123" customWidth="1"/>
    <col min="3846" max="3846" width="8.140625" style="123" customWidth="1"/>
    <col min="3847" max="3847" width="14.42578125" style="123" customWidth="1"/>
    <col min="3848" max="3848" width="8.5703125" style="123" customWidth="1"/>
    <col min="3849" max="4094" width="9.140625" style="123"/>
    <col min="4095" max="4095" width="13.5703125" style="123" customWidth="1"/>
    <col min="4096" max="4096" width="10.42578125" style="123" customWidth="1"/>
    <col min="4097" max="4097" width="10" style="123" customWidth="1"/>
    <col min="4098" max="4098" width="38.85546875" style="123" customWidth="1"/>
    <col min="4099" max="4099" width="45" style="123" customWidth="1"/>
    <col min="4100" max="4100" width="11.5703125" style="123" customWidth="1"/>
    <col min="4101" max="4101" width="10.140625" style="123" customWidth="1"/>
    <col min="4102" max="4102" width="8.140625" style="123" customWidth="1"/>
    <col min="4103" max="4103" width="14.42578125" style="123" customWidth="1"/>
    <col min="4104" max="4104" width="8.5703125" style="123" customWidth="1"/>
    <col min="4105" max="4350" width="9.140625" style="123"/>
    <col min="4351" max="4351" width="13.5703125" style="123" customWidth="1"/>
    <col min="4352" max="4352" width="10.42578125" style="123" customWidth="1"/>
    <col min="4353" max="4353" width="10" style="123" customWidth="1"/>
    <col min="4354" max="4354" width="38.85546875" style="123" customWidth="1"/>
    <col min="4355" max="4355" width="45" style="123" customWidth="1"/>
    <col min="4356" max="4356" width="11.5703125" style="123" customWidth="1"/>
    <col min="4357" max="4357" width="10.140625" style="123" customWidth="1"/>
    <col min="4358" max="4358" width="8.140625" style="123" customWidth="1"/>
    <col min="4359" max="4359" width="14.42578125" style="123" customWidth="1"/>
    <col min="4360" max="4360" width="8.5703125" style="123" customWidth="1"/>
    <col min="4361" max="4606" width="9.140625" style="123"/>
    <col min="4607" max="4607" width="13.5703125" style="123" customWidth="1"/>
    <col min="4608" max="4608" width="10.42578125" style="123" customWidth="1"/>
    <col min="4609" max="4609" width="10" style="123" customWidth="1"/>
    <col min="4610" max="4610" width="38.85546875" style="123" customWidth="1"/>
    <col min="4611" max="4611" width="45" style="123" customWidth="1"/>
    <col min="4612" max="4612" width="11.5703125" style="123" customWidth="1"/>
    <col min="4613" max="4613" width="10.140625" style="123" customWidth="1"/>
    <col min="4614" max="4614" width="8.140625" style="123" customWidth="1"/>
    <col min="4615" max="4615" width="14.42578125" style="123" customWidth="1"/>
    <col min="4616" max="4616" width="8.5703125" style="123" customWidth="1"/>
    <col min="4617" max="4862" width="9.140625" style="123"/>
    <col min="4863" max="4863" width="13.5703125" style="123" customWidth="1"/>
    <col min="4864" max="4864" width="10.42578125" style="123" customWidth="1"/>
    <col min="4865" max="4865" width="10" style="123" customWidth="1"/>
    <col min="4866" max="4866" width="38.85546875" style="123" customWidth="1"/>
    <col min="4867" max="4867" width="45" style="123" customWidth="1"/>
    <col min="4868" max="4868" width="11.5703125" style="123" customWidth="1"/>
    <col min="4869" max="4869" width="10.140625" style="123" customWidth="1"/>
    <col min="4870" max="4870" width="8.140625" style="123" customWidth="1"/>
    <col min="4871" max="4871" width="14.42578125" style="123" customWidth="1"/>
    <col min="4872" max="4872" width="8.5703125" style="123" customWidth="1"/>
    <col min="4873" max="5118" width="9.140625" style="123"/>
    <col min="5119" max="5119" width="13.5703125" style="123" customWidth="1"/>
    <col min="5120" max="5120" width="10.42578125" style="123" customWidth="1"/>
    <col min="5121" max="5121" width="10" style="123" customWidth="1"/>
    <col min="5122" max="5122" width="38.85546875" style="123" customWidth="1"/>
    <col min="5123" max="5123" width="45" style="123" customWidth="1"/>
    <col min="5124" max="5124" width="11.5703125" style="123" customWidth="1"/>
    <col min="5125" max="5125" width="10.140625" style="123" customWidth="1"/>
    <col min="5126" max="5126" width="8.140625" style="123" customWidth="1"/>
    <col min="5127" max="5127" width="14.42578125" style="123" customWidth="1"/>
    <col min="5128" max="5128" width="8.5703125" style="123" customWidth="1"/>
    <col min="5129" max="5374" width="9.140625" style="123"/>
    <col min="5375" max="5375" width="13.5703125" style="123" customWidth="1"/>
    <col min="5376" max="5376" width="10.42578125" style="123" customWidth="1"/>
    <col min="5377" max="5377" width="10" style="123" customWidth="1"/>
    <col min="5378" max="5378" width="38.85546875" style="123" customWidth="1"/>
    <col min="5379" max="5379" width="45" style="123" customWidth="1"/>
    <col min="5380" max="5380" width="11.5703125" style="123" customWidth="1"/>
    <col min="5381" max="5381" width="10.140625" style="123" customWidth="1"/>
    <col min="5382" max="5382" width="8.140625" style="123" customWidth="1"/>
    <col min="5383" max="5383" width="14.42578125" style="123" customWidth="1"/>
    <col min="5384" max="5384" width="8.5703125" style="123" customWidth="1"/>
    <col min="5385" max="5630" width="9.140625" style="123"/>
    <col min="5631" max="5631" width="13.5703125" style="123" customWidth="1"/>
    <col min="5632" max="5632" width="10.42578125" style="123" customWidth="1"/>
    <col min="5633" max="5633" width="10" style="123" customWidth="1"/>
    <col min="5634" max="5634" width="38.85546875" style="123" customWidth="1"/>
    <col min="5635" max="5635" width="45" style="123" customWidth="1"/>
    <col min="5636" max="5636" width="11.5703125" style="123" customWidth="1"/>
    <col min="5637" max="5637" width="10.140625" style="123" customWidth="1"/>
    <col min="5638" max="5638" width="8.140625" style="123" customWidth="1"/>
    <col min="5639" max="5639" width="14.42578125" style="123" customWidth="1"/>
    <col min="5640" max="5640" width="8.5703125" style="123" customWidth="1"/>
    <col min="5641" max="5886" width="9.140625" style="123"/>
    <col min="5887" max="5887" width="13.5703125" style="123" customWidth="1"/>
    <col min="5888" max="5888" width="10.42578125" style="123" customWidth="1"/>
    <col min="5889" max="5889" width="10" style="123" customWidth="1"/>
    <col min="5890" max="5890" width="38.85546875" style="123" customWidth="1"/>
    <col min="5891" max="5891" width="45" style="123" customWidth="1"/>
    <col min="5892" max="5892" width="11.5703125" style="123" customWidth="1"/>
    <col min="5893" max="5893" width="10.140625" style="123" customWidth="1"/>
    <col min="5894" max="5894" width="8.140625" style="123" customWidth="1"/>
    <col min="5895" max="5895" width="14.42578125" style="123" customWidth="1"/>
    <col min="5896" max="5896" width="8.5703125" style="123" customWidth="1"/>
    <col min="5897" max="6142" width="9.140625" style="123"/>
    <col min="6143" max="6143" width="13.5703125" style="123" customWidth="1"/>
    <col min="6144" max="6144" width="10.42578125" style="123" customWidth="1"/>
    <col min="6145" max="6145" width="10" style="123" customWidth="1"/>
    <col min="6146" max="6146" width="38.85546875" style="123" customWidth="1"/>
    <col min="6147" max="6147" width="45" style="123" customWidth="1"/>
    <col min="6148" max="6148" width="11.5703125" style="123" customWidth="1"/>
    <col min="6149" max="6149" width="10.140625" style="123" customWidth="1"/>
    <col min="6150" max="6150" width="8.140625" style="123" customWidth="1"/>
    <col min="6151" max="6151" width="14.42578125" style="123" customWidth="1"/>
    <col min="6152" max="6152" width="8.5703125" style="123" customWidth="1"/>
    <col min="6153" max="6398" width="9.140625" style="123"/>
    <col min="6399" max="6399" width="13.5703125" style="123" customWidth="1"/>
    <col min="6400" max="6400" width="10.42578125" style="123" customWidth="1"/>
    <col min="6401" max="6401" width="10" style="123" customWidth="1"/>
    <col min="6402" max="6402" width="38.85546875" style="123" customWidth="1"/>
    <col min="6403" max="6403" width="45" style="123" customWidth="1"/>
    <col min="6404" max="6404" width="11.5703125" style="123" customWidth="1"/>
    <col min="6405" max="6405" width="10.140625" style="123" customWidth="1"/>
    <col min="6406" max="6406" width="8.140625" style="123" customWidth="1"/>
    <col min="6407" max="6407" width="14.42578125" style="123" customWidth="1"/>
    <col min="6408" max="6408" width="8.5703125" style="123" customWidth="1"/>
    <col min="6409" max="6654" width="9.140625" style="123"/>
    <col min="6655" max="6655" width="13.5703125" style="123" customWidth="1"/>
    <col min="6656" max="6656" width="10.42578125" style="123" customWidth="1"/>
    <col min="6657" max="6657" width="10" style="123" customWidth="1"/>
    <col min="6658" max="6658" width="38.85546875" style="123" customWidth="1"/>
    <col min="6659" max="6659" width="45" style="123" customWidth="1"/>
    <col min="6660" max="6660" width="11.5703125" style="123" customWidth="1"/>
    <col min="6661" max="6661" width="10.140625" style="123" customWidth="1"/>
    <col min="6662" max="6662" width="8.140625" style="123" customWidth="1"/>
    <col min="6663" max="6663" width="14.42578125" style="123" customWidth="1"/>
    <col min="6664" max="6664" width="8.5703125" style="123" customWidth="1"/>
    <col min="6665" max="6910" width="9.140625" style="123"/>
    <col min="6911" max="6911" width="13.5703125" style="123" customWidth="1"/>
    <col min="6912" max="6912" width="10.42578125" style="123" customWidth="1"/>
    <col min="6913" max="6913" width="10" style="123" customWidth="1"/>
    <col min="6914" max="6914" width="38.85546875" style="123" customWidth="1"/>
    <col min="6915" max="6915" width="45" style="123" customWidth="1"/>
    <col min="6916" max="6916" width="11.5703125" style="123" customWidth="1"/>
    <col min="6917" max="6917" width="10.140625" style="123" customWidth="1"/>
    <col min="6918" max="6918" width="8.140625" style="123" customWidth="1"/>
    <col min="6919" max="6919" width="14.42578125" style="123" customWidth="1"/>
    <col min="6920" max="6920" width="8.5703125" style="123" customWidth="1"/>
    <col min="6921" max="7166" width="9.140625" style="123"/>
    <col min="7167" max="7167" width="13.5703125" style="123" customWidth="1"/>
    <col min="7168" max="7168" width="10.42578125" style="123" customWidth="1"/>
    <col min="7169" max="7169" width="10" style="123" customWidth="1"/>
    <col min="7170" max="7170" width="38.85546875" style="123" customWidth="1"/>
    <col min="7171" max="7171" width="45" style="123" customWidth="1"/>
    <col min="7172" max="7172" width="11.5703125" style="123" customWidth="1"/>
    <col min="7173" max="7173" width="10.140625" style="123" customWidth="1"/>
    <col min="7174" max="7174" width="8.140625" style="123" customWidth="1"/>
    <col min="7175" max="7175" width="14.42578125" style="123" customWidth="1"/>
    <col min="7176" max="7176" width="8.5703125" style="123" customWidth="1"/>
    <col min="7177" max="7422" width="9.140625" style="123"/>
    <col min="7423" max="7423" width="13.5703125" style="123" customWidth="1"/>
    <col min="7424" max="7424" width="10.42578125" style="123" customWidth="1"/>
    <col min="7425" max="7425" width="10" style="123" customWidth="1"/>
    <col min="7426" max="7426" width="38.85546875" style="123" customWidth="1"/>
    <col min="7427" max="7427" width="45" style="123" customWidth="1"/>
    <col min="7428" max="7428" width="11.5703125" style="123" customWidth="1"/>
    <col min="7429" max="7429" width="10.140625" style="123" customWidth="1"/>
    <col min="7430" max="7430" width="8.140625" style="123" customWidth="1"/>
    <col min="7431" max="7431" width="14.42578125" style="123" customWidth="1"/>
    <col min="7432" max="7432" width="8.5703125" style="123" customWidth="1"/>
    <col min="7433" max="7678" width="9.140625" style="123"/>
    <col min="7679" max="7679" width="13.5703125" style="123" customWidth="1"/>
    <col min="7680" max="7680" width="10.42578125" style="123" customWidth="1"/>
    <col min="7681" max="7681" width="10" style="123" customWidth="1"/>
    <col min="7682" max="7682" width="38.85546875" style="123" customWidth="1"/>
    <col min="7683" max="7683" width="45" style="123" customWidth="1"/>
    <col min="7684" max="7684" width="11.5703125" style="123" customWidth="1"/>
    <col min="7685" max="7685" width="10.140625" style="123" customWidth="1"/>
    <col min="7686" max="7686" width="8.140625" style="123" customWidth="1"/>
    <col min="7687" max="7687" width="14.42578125" style="123" customWidth="1"/>
    <col min="7688" max="7688" width="8.5703125" style="123" customWidth="1"/>
    <col min="7689" max="7934" width="9.140625" style="123"/>
    <col min="7935" max="7935" width="13.5703125" style="123" customWidth="1"/>
    <col min="7936" max="7936" width="10.42578125" style="123" customWidth="1"/>
    <col min="7937" max="7937" width="10" style="123" customWidth="1"/>
    <col min="7938" max="7938" width="38.85546875" style="123" customWidth="1"/>
    <col min="7939" max="7939" width="45" style="123" customWidth="1"/>
    <col min="7940" max="7940" width="11.5703125" style="123" customWidth="1"/>
    <col min="7941" max="7941" width="10.140625" style="123" customWidth="1"/>
    <col min="7942" max="7942" width="8.140625" style="123" customWidth="1"/>
    <col min="7943" max="7943" width="14.42578125" style="123" customWidth="1"/>
    <col min="7944" max="7944" width="8.5703125" style="123" customWidth="1"/>
    <col min="7945" max="8190" width="9.140625" style="123"/>
    <col min="8191" max="8191" width="13.5703125" style="123" customWidth="1"/>
    <col min="8192" max="8192" width="10.42578125" style="123" customWidth="1"/>
    <col min="8193" max="8193" width="10" style="123" customWidth="1"/>
    <col min="8194" max="8194" width="38.85546875" style="123" customWidth="1"/>
    <col min="8195" max="8195" width="45" style="123" customWidth="1"/>
    <col min="8196" max="8196" width="11.5703125" style="123" customWidth="1"/>
    <col min="8197" max="8197" width="10.140625" style="123" customWidth="1"/>
    <col min="8198" max="8198" width="8.140625" style="123" customWidth="1"/>
    <col min="8199" max="8199" width="14.42578125" style="123" customWidth="1"/>
    <col min="8200" max="8200" width="8.5703125" style="123" customWidth="1"/>
    <col min="8201" max="8446" width="9.140625" style="123"/>
    <col min="8447" max="8447" width="13.5703125" style="123" customWidth="1"/>
    <col min="8448" max="8448" width="10.42578125" style="123" customWidth="1"/>
    <col min="8449" max="8449" width="10" style="123" customWidth="1"/>
    <col min="8450" max="8450" width="38.85546875" style="123" customWidth="1"/>
    <col min="8451" max="8451" width="45" style="123" customWidth="1"/>
    <col min="8452" max="8452" width="11.5703125" style="123" customWidth="1"/>
    <col min="8453" max="8453" width="10.140625" style="123" customWidth="1"/>
    <col min="8454" max="8454" width="8.140625" style="123" customWidth="1"/>
    <col min="8455" max="8455" width="14.42578125" style="123" customWidth="1"/>
    <col min="8456" max="8456" width="8.5703125" style="123" customWidth="1"/>
    <col min="8457" max="8702" width="9.140625" style="123"/>
    <col min="8703" max="8703" width="13.5703125" style="123" customWidth="1"/>
    <col min="8704" max="8704" width="10.42578125" style="123" customWidth="1"/>
    <col min="8705" max="8705" width="10" style="123" customWidth="1"/>
    <col min="8706" max="8706" width="38.85546875" style="123" customWidth="1"/>
    <col min="8707" max="8707" width="45" style="123" customWidth="1"/>
    <col min="8708" max="8708" width="11.5703125" style="123" customWidth="1"/>
    <col min="8709" max="8709" width="10.140625" style="123" customWidth="1"/>
    <col min="8710" max="8710" width="8.140625" style="123" customWidth="1"/>
    <col min="8711" max="8711" width="14.42578125" style="123" customWidth="1"/>
    <col min="8712" max="8712" width="8.5703125" style="123" customWidth="1"/>
    <col min="8713" max="8958" width="9.140625" style="123"/>
    <col min="8959" max="8959" width="13.5703125" style="123" customWidth="1"/>
    <col min="8960" max="8960" width="10.42578125" style="123" customWidth="1"/>
    <col min="8961" max="8961" width="10" style="123" customWidth="1"/>
    <col min="8962" max="8962" width="38.85546875" style="123" customWidth="1"/>
    <col min="8963" max="8963" width="45" style="123" customWidth="1"/>
    <col min="8964" max="8964" width="11.5703125" style="123" customWidth="1"/>
    <col min="8965" max="8965" width="10.140625" style="123" customWidth="1"/>
    <col min="8966" max="8966" width="8.140625" style="123" customWidth="1"/>
    <col min="8967" max="8967" width="14.42578125" style="123" customWidth="1"/>
    <col min="8968" max="8968" width="8.5703125" style="123" customWidth="1"/>
    <col min="8969" max="9214" width="9.140625" style="123"/>
    <col min="9215" max="9215" width="13.5703125" style="123" customWidth="1"/>
    <col min="9216" max="9216" width="10.42578125" style="123" customWidth="1"/>
    <col min="9217" max="9217" width="10" style="123" customWidth="1"/>
    <col min="9218" max="9218" width="38.85546875" style="123" customWidth="1"/>
    <col min="9219" max="9219" width="45" style="123" customWidth="1"/>
    <col min="9220" max="9220" width="11.5703125" style="123" customWidth="1"/>
    <col min="9221" max="9221" width="10.140625" style="123" customWidth="1"/>
    <col min="9222" max="9222" width="8.140625" style="123" customWidth="1"/>
    <col min="9223" max="9223" width="14.42578125" style="123" customWidth="1"/>
    <col min="9224" max="9224" width="8.5703125" style="123" customWidth="1"/>
    <col min="9225" max="9470" width="9.140625" style="123"/>
    <col min="9471" max="9471" width="13.5703125" style="123" customWidth="1"/>
    <col min="9472" max="9472" width="10.42578125" style="123" customWidth="1"/>
    <col min="9473" max="9473" width="10" style="123" customWidth="1"/>
    <col min="9474" max="9474" width="38.85546875" style="123" customWidth="1"/>
    <col min="9475" max="9475" width="45" style="123" customWidth="1"/>
    <col min="9476" max="9476" width="11.5703125" style="123" customWidth="1"/>
    <col min="9477" max="9477" width="10.140625" style="123" customWidth="1"/>
    <col min="9478" max="9478" width="8.140625" style="123" customWidth="1"/>
    <col min="9479" max="9479" width="14.42578125" style="123" customWidth="1"/>
    <col min="9480" max="9480" width="8.5703125" style="123" customWidth="1"/>
    <col min="9481" max="9726" width="9.140625" style="123"/>
    <col min="9727" max="9727" width="13.5703125" style="123" customWidth="1"/>
    <col min="9728" max="9728" width="10.42578125" style="123" customWidth="1"/>
    <col min="9729" max="9729" width="10" style="123" customWidth="1"/>
    <col min="9730" max="9730" width="38.85546875" style="123" customWidth="1"/>
    <col min="9731" max="9731" width="45" style="123" customWidth="1"/>
    <col min="9732" max="9732" width="11.5703125" style="123" customWidth="1"/>
    <col min="9733" max="9733" width="10.140625" style="123" customWidth="1"/>
    <col min="9734" max="9734" width="8.140625" style="123" customWidth="1"/>
    <col min="9735" max="9735" width="14.42578125" style="123" customWidth="1"/>
    <col min="9736" max="9736" width="8.5703125" style="123" customWidth="1"/>
    <col min="9737" max="9982" width="9.140625" style="123"/>
    <col min="9983" max="9983" width="13.5703125" style="123" customWidth="1"/>
    <col min="9984" max="9984" width="10.42578125" style="123" customWidth="1"/>
    <col min="9985" max="9985" width="10" style="123" customWidth="1"/>
    <col min="9986" max="9986" width="38.85546875" style="123" customWidth="1"/>
    <col min="9987" max="9987" width="45" style="123" customWidth="1"/>
    <col min="9988" max="9988" width="11.5703125" style="123" customWidth="1"/>
    <col min="9989" max="9989" width="10.140625" style="123" customWidth="1"/>
    <col min="9990" max="9990" width="8.140625" style="123" customWidth="1"/>
    <col min="9991" max="9991" width="14.42578125" style="123" customWidth="1"/>
    <col min="9992" max="9992" width="8.5703125" style="123" customWidth="1"/>
    <col min="9993" max="10238" width="9.140625" style="123"/>
    <col min="10239" max="10239" width="13.5703125" style="123" customWidth="1"/>
    <col min="10240" max="10240" width="10.42578125" style="123" customWidth="1"/>
    <col min="10241" max="10241" width="10" style="123" customWidth="1"/>
    <col min="10242" max="10242" width="38.85546875" style="123" customWidth="1"/>
    <col min="10243" max="10243" width="45" style="123" customWidth="1"/>
    <col min="10244" max="10244" width="11.5703125" style="123" customWidth="1"/>
    <col min="10245" max="10245" width="10.140625" style="123" customWidth="1"/>
    <col min="10246" max="10246" width="8.140625" style="123" customWidth="1"/>
    <col min="10247" max="10247" width="14.42578125" style="123" customWidth="1"/>
    <col min="10248" max="10248" width="8.5703125" style="123" customWidth="1"/>
    <col min="10249" max="10494" width="9.140625" style="123"/>
    <col min="10495" max="10495" width="13.5703125" style="123" customWidth="1"/>
    <col min="10496" max="10496" width="10.42578125" style="123" customWidth="1"/>
    <col min="10497" max="10497" width="10" style="123" customWidth="1"/>
    <col min="10498" max="10498" width="38.85546875" style="123" customWidth="1"/>
    <col min="10499" max="10499" width="45" style="123" customWidth="1"/>
    <col min="10500" max="10500" width="11.5703125" style="123" customWidth="1"/>
    <col min="10501" max="10501" width="10.140625" style="123" customWidth="1"/>
    <col min="10502" max="10502" width="8.140625" style="123" customWidth="1"/>
    <col min="10503" max="10503" width="14.42578125" style="123" customWidth="1"/>
    <col min="10504" max="10504" width="8.5703125" style="123" customWidth="1"/>
    <col min="10505" max="10750" width="9.140625" style="123"/>
    <col min="10751" max="10751" width="13.5703125" style="123" customWidth="1"/>
    <col min="10752" max="10752" width="10.42578125" style="123" customWidth="1"/>
    <col min="10753" max="10753" width="10" style="123" customWidth="1"/>
    <col min="10754" max="10754" width="38.85546875" style="123" customWidth="1"/>
    <col min="10755" max="10755" width="45" style="123" customWidth="1"/>
    <col min="10756" max="10756" width="11.5703125" style="123" customWidth="1"/>
    <col min="10757" max="10757" width="10.140625" style="123" customWidth="1"/>
    <col min="10758" max="10758" width="8.140625" style="123" customWidth="1"/>
    <col min="10759" max="10759" width="14.42578125" style="123" customWidth="1"/>
    <col min="10760" max="10760" width="8.5703125" style="123" customWidth="1"/>
    <col min="10761" max="11006" width="9.140625" style="123"/>
    <col min="11007" max="11007" width="13.5703125" style="123" customWidth="1"/>
    <col min="11008" max="11008" width="10.42578125" style="123" customWidth="1"/>
    <col min="11009" max="11009" width="10" style="123" customWidth="1"/>
    <col min="11010" max="11010" width="38.85546875" style="123" customWidth="1"/>
    <col min="11011" max="11011" width="45" style="123" customWidth="1"/>
    <col min="11012" max="11012" width="11.5703125" style="123" customWidth="1"/>
    <col min="11013" max="11013" width="10.140625" style="123" customWidth="1"/>
    <col min="11014" max="11014" width="8.140625" style="123" customWidth="1"/>
    <col min="11015" max="11015" width="14.42578125" style="123" customWidth="1"/>
    <col min="11016" max="11016" width="8.5703125" style="123" customWidth="1"/>
    <col min="11017" max="11262" width="9.140625" style="123"/>
    <col min="11263" max="11263" width="13.5703125" style="123" customWidth="1"/>
    <col min="11264" max="11264" width="10.42578125" style="123" customWidth="1"/>
    <col min="11265" max="11265" width="10" style="123" customWidth="1"/>
    <col min="11266" max="11266" width="38.85546875" style="123" customWidth="1"/>
    <col min="11267" max="11267" width="45" style="123" customWidth="1"/>
    <col min="11268" max="11268" width="11.5703125" style="123" customWidth="1"/>
    <col min="11269" max="11269" width="10.140625" style="123" customWidth="1"/>
    <col min="11270" max="11270" width="8.140625" style="123" customWidth="1"/>
    <col min="11271" max="11271" width="14.42578125" style="123" customWidth="1"/>
    <col min="11272" max="11272" width="8.5703125" style="123" customWidth="1"/>
    <col min="11273" max="11518" width="9.140625" style="123"/>
    <col min="11519" max="11519" width="13.5703125" style="123" customWidth="1"/>
    <col min="11520" max="11520" width="10.42578125" style="123" customWidth="1"/>
    <col min="11521" max="11521" width="10" style="123" customWidth="1"/>
    <col min="11522" max="11522" width="38.85546875" style="123" customWidth="1"/>
    <col min="11523" max="11523" width="45" style="123" customWidth="1"/>
    <col min="11524" max="11524" width="11.5703125" style="123" customWidth="1"/>
    <col min="11525" max="11525" width="10.140625" style="123" customWidth="1"/>
    <col min="11526" max="11526" width="8.140625" style="123" customWidth="1"/>
    <col min="11527" max="11527" width="14.42578125" style="123" customWidth="1"/>
    <col min="11528" max="11528" width="8.5703125" style="123" customWidth="1"/>
    <col min="11529" max="11774" width="9.140625" style="123"/>
    <col min="11775" max="11775" width="13.5703125" style="123" customWidth="1"/>
    <col min="11776" max="11776" width="10.42578125" style="123" customWidth="1"/>
    <col min="11777" max="11777" width="10" style="123" customWidth="1"/>
    <col min="11778" max="11778" width="38.85546875" style="123" customWidth="1"/>
    <col min="11779" max="11779" width="45" style="123" customWidth="1"/>
    <col min="11780" max="11780" width="11.5703125" style="123" customWidth="1"/>
    <col min="11781" max="11781" width="10.140625" style="123" customWidth="1"/>
    <col min="11782" max="11782" width="8.140625" style="123" customWidth="1"/>
    <col min="11783" max="11783" width="14.42578125" style="123" customWidth="1"/>
    <col min="11784" max="11784" width="8.5703125" style="123" customWidth="1"/>
    <col min="11785" max="12030" width="9.140625" style="123"/>
    <col min="12031" max="12031" width="13.5703125" style="123" customWidth="1"/>
    <col min="12032" max="12032" width="10.42578125" style="123" customWidth="1"/>
    <col min="12033" max="12033" width="10" style="123" customWidth="1"/>
    <col min="12034" max="12034" width="38.85546875" style="123" customWidth="1"/>
    <col min="12035" max="12035" width="45" style="123" customWidth="1"/>
    <col min="12036" max="12036" width="11.5703125" style="123" customWidth="1"/>
    <col min="12037" max="12037" width="10.140625" style="123" customWidth="1"/>
    <col min="12038" max="12038" width="8.140625" style="123" customWidth="1"/>
    <col min="12039" max="12039" width="14.42578125" style="123" customWidth="1"/>
    <col min="12040" max="12040" width="8.5703125" style="123" customWidth="1"/>
    <col min="12041" max="12286" width="9.140625" style="123"/>
    <col min="12287" max="12287" width="13.5703125" style="123" customWidth="1"/>
    <col min="12288" max="12288" width="10.42578125" style="123" customWidth="1"/>
    <col min="12289" max="12289" width="10" style="123" customWidth="1"/>
    <col min="12290" max="12290" width="38.85546875" style="123" customWidth="1"/>
    <col min="12291" max="12291" width="45" style="123" customWidth="1"/>
    <col min="12292" max="12292" width="11.5703125" style="123" customWidth="1"/>
    <col min="12293" max="12293" width="10.140625" style="123" customWidth="1"/>
    <col min="12294" max="12294" width="8.140625" style="123" customWidth="1"/>
    <col min="12295" max="12295" width="14.42578125" style="123" customWidth="1"/>
    <col min="12296" max="12296" width="8.5703125" style="123" customWidth="1"/>
    <col min="12297" max="12542" width="9.140625" style="123"/>
    <col min="12543" max="12543" width="13.5703125" style="123" customWidth="1"/>
    <col min="12544" max="12544" width="10.42578125" style="123" customWidth="1"/>
    <col min="12545" max="12545" width="10" style="123" customWidth="1"/>
    <col min="12546" max="12546" width="38.85546875" style="123" customWidth="1"/>
    <col min="12547" max="12547" width="45" style="123" customWidth="1"/>
    <col min="12548" max="12548" width="11.5703125" style="123" customWidth="1"/>
    <col min="12549" max="12549" width="10.140625" style="123" customWidth="1"/>
    <col min="12550" max="12550" width="8.140625" style="123" customWidth="1"/>
    <col min="12551" max="12551" width="14.42578125" style="123" customWidth="1"/>
    <col min="12552" max="12552" width="8.5703125" style="123" customWidth="1"/>
    <col min="12553" max="12798" width="9.140625" style="123"/>
    <col min="12799" max="12799" width="13.5703125" style="123" customWidth="1"/>
    <col min="12800" max="12800" width="10.42578125" style="123" customWidth="1"/>
    <col min="12801" max="12801" width="10" style="123" customWidth="1"/>
    <col min="12802" max="12802" width="38.85546875" style="123" customWidth="1"/>
    <col min="12803" max="12803" width="45" style="123" customWidth="1"/>
    <col min="12804" max="12804" width="11.5703125" style="123" customWidth="1"/>
    <col min="12805" max="12805" width="10.140625" style="123" customWidth="1"/>
    <col min="12806" max="12806" width="8.140625" style="123" customWidth="1"/>
    <col min="12807" max="12807" width="14.42578125" style="123" customWidth="1"/>
    <col min="12808" max="12808" width="8.5703125" style="123" customWidth="1"/>
    <col min="12809" max="13054" width="9.140625" style="123"/>
    <col min="13055" max="13055" width="13.5703125" style="123" customWidth="1"/>
    <col min="13056" max="13056" width="10.42578125" style="123" customWidth="1"/>
    <col min="13057" max="13057" width="10" style="123" customWidth="1"/>
    <col min="13058" max="13058" width="38.85546875" style="123" customWidth="1"/>
    <col min="13059" max="13059" width="45" style="123" customWidth="1"/>
    <col min="13060" max="13060" width="11.5703125" style="123" customWidth="1"/>
    <col min="13061" max="13061" width="10.140625" style="123" customWidth="1"/>
    <col min="13062" max="13062" width="8.140625" style="123" customWidth="1"/>
    <col min="13063" max="13063" width="14.42578125" style="123" customWidth="1"/>
    <col min="13064" max="13064" width="8.5703125" style="123" customWidth="1"/>
    <col min="13065" max="13310" width="9.140625" style="123"/>
    <col min="13311" max="13311" width="13.5703125" style="123" customWidth="1"/>
    <col min="13312" max="13312" width="10.42578125" style="123" customWidth="1"/>
    <col min="13313" max="13313" width="10" style="123" customWidth="1"/>
    <col min="13314" max="13314" width="38.85546875" style="123" customWidth="1"/>
    <col min="13315" max="13315" width="45" style="123" customWidth="1"/>
    <col min="13316" max="13316" width="11.5703125" style="123" customWidth="1"/>
    <col min="13317" max="13317" width="10.140625" style="123" customWidth="1"/>
    <col min="13318" max="13318" width="8.140625" style="123" customWidth="1"/>
    <col min="13319" max="13319" width="14.42578125" style="123" customWidth="1"/>
    <col min="13320" max="13320" width="8.5703125" style="123" customWidth="1"/>
    <col min="13321" max="13566" width="9.140625" style="123"/>
    <col min="13567" max="13567" width="13.5703125" style="123" customWidth="1"/>
    <col min="13568" max="13568" width="10.42578125" style="123" customWidth="1"/>
    <col min="13569" max="13569" width="10" style="123" customWidth="1"/>
    <col min="13570" max="13570" width="38.85546875" style="123" customWidth="1"/>
    <col min="13571" max="13571" width="45" style="123" customWidth="1"/>
    <col min="13572" max="13572" width="11.5703125" style="123" customWidth="1"/>
    <col min="13573" max="13573" width="10.140625" style="123" customWidth="1"/>
    <col min="13574" max="13574" width="8.140625" style="123" customWidth="1"/>
    <col min="13575" max="13575" width="14.42578125" style="123" customWidth="1"/>
    <col min="13576" max="13576" width="8.5703125" style="123" customWidth="1"/>
    <col min="13577" max="13822" width="9.140625" style="123"/>
    <col min="13823" max="13823" width="13.5703125" style="123" customWidth="1"/>
    <col min="13824" max="13824" width="10.42578125" style="123" customWidth="1"/>
    <col min="13825" max="13825" width="10" style="123" customWidth="1"/>
    <col min="13826" max="13826" width="38.85546875" style="123" customWidth="1"/>
    <col min="13827" max="13827" width="45" style="123" customWidth="1"/>
    <col min="13828" max="13828" width="11.5703125" style="123" customWidth="1"/>
    <col min="13829" max="13829" width="10.140625" style="123" customWidth="1"/>
    <col min="13830" max="13830" width="8.140625" style="123" customWidth="1"/>
    <col min="13831" max="13831" width="14.42578125" style="123" customWidth="1"/>
    <col min="13832" max="13832" width="8.5703125" style="123" customWidth="1"/>
    <col min="13833" max="14078" width="9.140625" style="123"/>
    <col min="14079" max="14079" width="13.5703125" style="123" customWidth="1"/>
    <col min="14080" max="14080" width="10.42578125" style="123" customWidth="1"/>
    <col min="14081" max="14081" width="10" style="123" customWidth="1"/>
    <col min="14082" max="14082" width="38.85546875" style="123" customWidth="1"/>
    <col min="14083" max="14083" width="45" style="123" customWidth="1"/>
    <col min="14084" max="14084" width="11.5703125" style="123" customWidth="1"/>
    <col min="14085" max="14085" width="10.140625" style="123" customWidth="1"/>
    <col min="14086" max="14086" width="8.140625" style="123" customWidth="1"/>
    <col min="14087" max="14087" width="14.42578125" style="123" customWidth="1"/>
    <col min="14088" max="14088" width="8.5703125" style="123" customWidth="1"/>
    <col min="14089" max="14334" width="9.140625" style="123"/>
    <col min="14335" max="14335" width="13.5703125" style="123" customWidth="1"/>
    <col min="14336" max="14336" width="10.42578125" style="123" customWidth="1"/>
    <col min="14337" max="14337" width="10" style="123" customWidth="1"/>
    <col min="14338" max="14338" width="38.85546875" style="123" customWidth="1"/>
    <col min="14339" max="14339" width="45" style="123" customWidth="1"/>
    <col min="14340" max="14340" width="11.5703125" style="123" customWidth="1"/>
    <col min="14341" max="14341" width="10.140625" style="123" customWidth="1"/>
    <col min="14342" max="14342" width="8.140625" style="123" customWidth="1"/>
    <col min="14343" max="14343" width="14.42578125" style="123" customWidth="1"/>
    <col min="14344" max="14344" width="8.5703125" style="123" customWidth="1"/>
    <col min="14345" max="14590" width="9.140625" style="123"/>
    <col min="14591" max="14591" width="13.5703125" style="123" customWidth="1"/>
    <col min="14592" max="14592" width="10.42578125" style="123" customWidth="1"/>
    <col min="14593" max="14593" width="10" style="123" customWidth="1"/>
    <col min="14594" max="14594" width="38.85546875" style="123" customWidth="1"/>
    <col min="14595" max="14595" width="45" style="123" customWidth="1"/>
    <col min="14596" max="14596" width="11.5703125" style="123" customWidth="1"/>
    <col min="14597" max="14597" width="10.140625" style="123" customWidth="1"/>
    <col min="14598" max="14598" width="8.140625" style="123" customWidth="1"/>
    <col min="14599" max="14599" width="14.42578125" style="123" customWidth="1"/>
    <col min="14600" max="14600" width="8.5703125" style="123" customWidth="1"/>
    <col min="14601" max="14846" width="9.140625" style="123"/>
    <col min="14847" max="14847" width="13.5703125" style="123" customWidth="1"/>
    <col min="14848" max="14848" width="10.42578125" style="123" customWidth="1"/>
    <col min="14849" max="14849" width="10" style="123" customWidth="1"/>
    <col min="14850" max="14850" width="38.85546875" style="123" customWidth="1"/>
    <col min="14851" max="14851" width="45" style="123" customWidth="1"/>
    <col min="14852" max="14852" width="11.5703125" style="123" customWidth="1"/>
    <col min="14853" max="14853" width="10.140625" style="123" customWidth="1"/>
    <col min="14854" max="14854" width="8.140625" style="123" customWidth="1"/>
    <col min="14855" max="14855" width="14.42578125" style="123" customWidth="1"/>
    <col min="14856" max="14856" width="8.5703125" style="123" customWidth="1"/>
    <col min="14857" max="15102" width="9.140625" style="123"/>
    <col min="15103" max="15103" width="13.5703125" style="123" customWidth="1"/>
    <col min="15104" max="15104" width="10.42578125" style="123" customWidth="1"/>
    <col min="15105" max="15105" width="10" style="123" customWidth="1"/>
    <col min="15106" max="15106" width="38.85546875" style="123" customWidth="1"/>
    <col min="15107" max="15107" width="45" style="123" customWidth="1"/>
    <col min="15108" max="15108" width="11.5703125" style="123" customWidth="1"/>
    <col min="15109" max="15109" width="10.140625" style="123" customWidth="1"/>
    <col min="15110" max="15110" width="8.140625" style="123" customWidth="1"/>
    <col min="15111" max="15111" width="14.42578125" style="123" customWidth="1"/>
    <col min="15112" max="15112" width="8.5703125" style="123" customWidth="1"/>
    <col min="15113" max="15358" width="9.140625" style="123"/>
    <col min="15359" max="15359" width="13.5703125" style="123" customWidth="1"/>
    <col min="15360" max="15360" width="10.42578125" style="123" customWidth="1"/>
    <col min="15361" max="15361" width="10" style="123" customWidth="1"/>
    <col min="15362" max="15362" width="38.85546875" style="123" customWidth="1"/>
    <col min="15363" max="15363" width="45" style="123" customWidth="1"/>
    <col min="15364" max="15364" width="11.5703125" style="123" customWidth="1"/>
    <col min="15365" max="15365" width="10.140625" style="123" customWidth="1"/>
    <col min="15366" max="15366" width="8.140625" style="123" customWidth="1"/>
    <col min="15367" max="15367" width="14.42578125" style="123" customWidth="1"/>
    <col min="15368" max="15368" width="8.5703125" style="123" customWidth="1"/>
    <col min="15369" max="15614" width="9.140625" style="123"/>
    <col min="15615" max="15615" width="13.5703125" style="123" customWidth="1"/>
    <col min="15616" max="15616" width="10.42578125" style="123" customWidth="1"/>
    <col min="15617" max="15617" width="10" style="123" customWidth="1"/>
    <col min="15618" max="15618" width="38.85546875" style="123" customWidth="1"/>
    <col min="15619" max="15619" width="45" style="123" customWidth="1"/>
    <col min="15620" max="15620" width="11.5703125" style="123" customWidth="1"/>
    <col min="15621" max="15621" width="10.140625" style="123" customWidth="1"/>
    <col min="15622" max="15622" width="8.140625" style="123" customWidth="1"/>
    <col min="15623" max="15623" width="14.42578125" style="123" customWidth="1"/>
    <col min="15624" max="15624" width="8.5703125" style="123" customWidth="1"/>
    <col min="15625" max="15870" width="9.140625" style="123"/>
    <col min="15871" max="15871" width="13.5703125" style="123" customWidth="1"/>
    <col min="15872" max="15872" width="10.42578125" style="123" customWidth="1"/>
    <col min="15873" max="15873" width="10" style="123" customWidth="1"/>
    <col min="15874" max="15874" width="38.85546875" style="123" customWidth="1"/>
    <col min="15875" max="15875" width="45" style="123" customWidth="1"/>
    <col min="15876" max="15876" width="11.5703125" style="123" customWidth="1"/>
    <col min="15877" max="15877" width="10.140625" style="123" customWidth="1"/>
    <col min="15878" max="15878" width="8.140625" style="123" customWidth="1"/>
    <col min="15879" max="15879" width="14.42578125" style="123" customWidth="1"/>
    <col min="15880" max="15880" width="8.5703125" style="123" customWidth="1"/>
    <col min="15881" max="16126" width="9.140625" style="123"/>
    <col min="16127" max="16127" width="13.5703125" style="123" customWidth="1"/>
    <col min="16128" max="16128" width="10.42578125" style="123" customWidth="1"/>
    <col min="16129" max="16129" width="10" style="123" customWidth="1"/>
    <col min="16130" max="16130" width="38.85546875" style="123" customWidth="1"/>
    <col min="16131" max="16131" width="45" style="123" customWidth="1"/>
    <col min="16132" max="16132" width="11.5703125" style="123" customWidth="1"/>
    <col min="16133" max="16133" width="10.140625" style="123" customWidth="1"/>
    <col min="16134" max="16134" width="8.140625" style="123" customWidth="1"/>
    <col min="16135" max="16135" width="14.42578125" style="123" customWidth="1"/>
    <col min="16136" max="16136" width="8.5703125" style="123" customWidth="1"/>
    <col min="16137" max="16384" width="9.140625" style="123"/>
  </cols>
  <sheetData>
    <row r="1" spans="1:8" ht="44.25" customHeight="1">
      <c r="A1" s="452"/>
      <c r="B1" s="122"/>
      <c r="F1" s="406" t="s">
        <v>574</v>
      </c>
      <c r="G1" s="407"/>
      <c r="H1" s="407"/>
    </row>
    <row r="2" spans="1:8" ht="15.75">
      <c r="A2" s="452"/>
      <c r="B2" s="122"/>
    </row>
    <row r="3" spans="1:8" ht="15.75">
      <c r="A3" s="452"/>
      <c r="B3" s="122"/>
    </row>
    <row r="4" spans="1:8" ht="15.75">
      <c r="A4" s="452"/>
      <c r="B4" s="122"/>
    </row>
    <row r="5" spans="1:8" ht="15.75">
      <c r="A5" s="132"/>
    </row>
    <row r="6" spans="1:8" ht="18.75">
      <c r="A6" s="133"/>
      <c r="D6" s="453" t="s">
        <v>359</v>
      </c>
      <c r="E6" s="453"/>
    </row>
    <row r="7" spans="1:8" ht="18.75">
      <c r="A7" s="133"/>
      <c r="D7" s="453" t="s">
        <v>360</v>
      </c>
      <c r="E7" s="453"/>
    </row>
    <row r="8" spans="1:8" ht="18.75">
      <c r="A8" s="133"/>
      <c r="D8" s="453" t="s">
        <v>532</v>
      </c>
      <c r="E8" s="453"/>
    </row>
    <row r="9" spans="1:8" ht="15.75">
      <c r="A9" s="125" t="s">
        <v>455</v>
      </c>
    </row>
    <row r="10" spans="1:8">
      <c r="A10" s="126" t="s">
        <v>361</v>
      </c>
    </row>
    <row r="11" spans="1:8" ht="15.75">
      <c r="A11" s="134"/>
    </row>
    <row r="12" spans="1:8" ht="15.75">
      <c r="A12" s="134"/>
    </row>
    <row r="13" spans="1:8" ht="158.25" customHeight="1">
      <c r="A13" s="135" t="s">
        <v>280</v>
      </c>
      <c r="B13" s="135" t="s">
        <v>171</v>
      </c>
      <c r="C13" s="135" t="s">
        <v>172</v>
      </c>
      <c r="D13" s="135" t="s">
        <v>362</v>
      </c>
      <c r="E13" s="135" t="s">
        <v>363</v>
      </c>
      <c r="F13" s="135" t="s">
        <v>376</v>
      </c>
      <c r="G13" s="135" t="s">
        <v>377</v>
      </c>
      <c r="H13" s="135" t="s">
        <v>378</v>
      </c>
    </row>
    <row r="14" spans="1:8">
      <c r="A14" s="136">
        <v>1</v>
      </c>
      <c r="B14" s="136">
        <v>2</v>
      </c>
      <c r="C14" s="136">
        <v>3</v>
      </c>
      <c r="D14" s="136">
        <v>4</v>
      </c>
      <c r="E14" s="136">
        <v>5</v>
      </c>
      <c r="F14" s="136">
        <v>6</v>
      </c>
      <c r="G14" s="136">
        <v>6</v>
      </c>
      <c r="H14" s="136">
        <v>7</v>
      </c>
    </row>
    <row r="15" spans="1:8" ht="47.25">
      <c r="A15" s="137" t="s">
        <v>364</v>
      </c>
      <c r="B15" s="138"/>
      <c r="C15" s="138"/>
      <c r="D15" s="353" t="s">
        <v>365</v>
      </c>
      <c r="E15" s="139"/>
      <c r="F15" s="336">
        <f>F16</f>
        <v>1585000</v>
      </c>
      <c r="G15" s="338">
        <f>G16</f>
        <v>1054478.27</v>
      </c>
      <c r="H15" s="337">
        <f>G15/F15*100</f>
        <v>66.528597476340707</v>
      </c>
    </row>
    <row r="16" spans="1:8" ht="47.25">
      <c r="A16" s="137" t="s">
        <v>180</v>
      </c>
      <c r="B16" s="138"/>
      <c r="C16" s="138"/>
      <c r="D16" s="353" t="s">
        <v>366</v>
      </c>
      <c r="E16" s="139"/>
      <c r="F16" s="336">
        <f>SUM(F17:F22)</f>
        <v>1585000</v>
      </c>
      <c r="G16" s="338">
        <f>SUM(G17:G22)</f>
        <v>1054478.27</v>
      </c>
      <c r="H16" s="338">
        <f>G16/F16*100</f>
        <v>66.528597476340707</v>
      </c>
    </row>
    <row r="17" spans="1:8" ht="126">
      <c r="A17" s="354" t="s">
        <v>249</v>
      </c>
      <c r="B17" s="355">
        <v>1010</v>
      </c>
      <c r="C17" s="355" t="s">
        <v>282</v>
      </c>
      <c r="D17" s="353" t="s">
        <v>250</v>
      </c>
      <c r="E17" s="139" t="s">
        <v>492</v>
      </c>
      <c r="F17" s="339">
        <v>294000</v>
      </c>
      <c r="G17" s="352">
        <v>293471.90999999997</v>
      </c>
      <c r="H17" s="337">
        <f t="shared" ref="H17:H28" si="0">G17/F17*100</f>
        <v>99.8203775510204</v>
      </c>
    </row>
    <row r="18" spans="1:8" ht="126">
      <c r="A18" s="137"/>
      <c r="B18" s="138"/>
      <c r="C18" s="138"/>
      <c r="D18" s="353"/>
      <c r="E18" s="139" t="s">
        <v>493</v>
      </c>
      <c r="F18" s="339">
        <v>294000</v>
      </c>
      <c r="G18" s="352">
        <v>270471.90999999997</v>
      </c>
      <c r="H18" s="337">
        <f t="shared" si="0"/>
        <v>91.997248299319722</v>
      </c>
    </row>
    <row r="19" spans="1:8" ht="110.25">
      <c r="A19" s="354" t="s">
        <v>251</v>
      </c>
      <c r="B19" s="355">
        <v>1021</v>
      </c>
      <c r="C19" s="355" t="s">
        <v>283</v>
      </c>
      <c r="D19" s="353" t="s">
        <v>284</v>
      </c>
      <c r="E19" s="139" t="s">
        <v>494</v>
      </c>
      <c r="F19" s="339">
        <v>382000</v>
      </c>
      <c r="G19" s="352">
        <v>370534.45</v>
      </c>
      <c r="H19" s="337">
        <f>G19/F19*100</f>
        <v>96.998547120418849</v>
      </c>
    </row>
    <row r="20" spans="1:8" ht="173.25">
      <c r="A20" s="137"/>
      <c r="B20" s="138"/>
      <c r="C20" s="138"/>
      <c r="D20" s="353"/>
      <c r="E20" s="139" t="s">
        <v>515</v>
      </c>
      <c r="F20" s="339">
        <v>165000</v>
      </c>
      <c r="G20" s="352">
        <v>40000</v>
      </c>
      <c r="H20" s="337">
        <f t="shared" ref="H20:H26" si="1">G20/F20*100</f>
        <v>24.242424242424242</v>
      </c>
    </row>
    <row r="21" spans="1:8" ht="110.25">
      <c r="A21" s="137"/>
      <c r="B21" s="138"/>
      <c r="C21" s="138"/>
      <c r="D21" s="353"/>
      <c r="E21" s="139" t="s">
        <v>537</v>
      </c>
      <c r="F21" s="339">
        <v>165000</v>
      </c>
      <c r="G21" s="352">
        <v>40000</v>
      </c>
      <c r="H21" s="337">
        <f t="shared" si="1"/>
        <v>24.242424242424242</v>
      </c>
    </row>
    <row r="22" spans="1:8" ht="126">
      <c r="A22" s="137"/>
      <c r="B22" s="138"/>
      <c r="C22" s="138"/>
      <c r="D22" s="353"/>
      <c r="E22" s="139" t="s">
        <v>533</v>
      </c>
      <c r="F22" s="339">
        <v>285000</v>
      </c>
      <c r="G22" s="352">
        <v>40000</v>
      </c>
      <c r="H22" s="337">
        <f t="shared" si="1"/>
        <v>14.035087719298245</v>
      </c>
    </row>
    <row r="23" spans="1:8" ht="31.5">
      <c r="A23" s="137" t="s">
        <v>367</v>
      </c>
      <c r="B23" s="138"/>
      <c r="C23" s="138"/>
      <c r="D23" s="353" t="s">
        <v>368</v>
      </c>
      <c r="E23" s="139"/>
      <c r="F23" s="336">
        <f>F24</f>
        <v>1401135</v>
      </c>
      <c r="G23" s="336">
        <f>G24</f>
        <v>54490</v>
      </c>
      <c r="H23" s="338">
        <f t="shared" si="1"/>
        <v>3.8889899973949689</v>
      </c>
    </row>
    <row r="24" spans="1:8" ht="31.5">
      <c r="A24" s="137" t="s">
        <v>184</v>
      </c>
      <c r="B24" s="138"/>
      <c r="C24" s="138"/>
      <c r="D24" s="353" t="s">
        <v>369</v>
      </c>
      <c r="E24" s="139"/>
      <c r="F24" s="336">
        <f>SUM(F25:F27)</f>
        <v>1401135</v>
      </c>
      <c r="G24" s="336">
        <f>SUM(G25:G27)</f>
        <v>54490</v>
      </c>
      <c r="H24" s="338">
        <f t="shared" si="1"/>
        <v>3.8889899973949689</v>
      </c>
    </row>
    <row r="25" spans="1:8" ht="63">
      <c r="A25" s="354" t="s">
        <v>189</v>
      </c>
      <c r="B25" s="355">
        <v>2111</v>
      </c>
      <c r="C25" s="354" t="s">
        <v>190</v>
      </c>
      <c r="D25" s="353" t="s">
        <v>191</v>
      </c>
      <c r="E25" s="139" t="s">
        <v>534</v>
      </c>
      <c r="F25" s="339">
        <v>100000</v>
      </c>
      <c r="G25" s="352"/>
      <c r="H25" s="337">
        <f t="shared" si="1"/>
        <v>0</v>
      </c>
    </row>
    <row r="26" spans="1:8" ht="110.25">
      <c r="A26" s="354" t="s">
        <v>200</v>
      </c>
      <c r="B26" s="355">
        <v>6013</v>
      </c>
      <c r="C26" s="355" t="s">
        <v>198</v>
      </c>
      <c r="D26" s="353" t="s">
        <v>201</v>
      </c>
      <c r="E26" s="139" t="s">
        <v>535</v>
      </c>
      <c r="F26" s="339">
        <v>1246135</v>
      </c>
      <c r="G26" s="352"/>
      <c r="H26" s="337">
        <f t="shared" si="1"/>
        <v>0</v>
      </c>
    </row>
    <row r="27" spans="1:8" ht="110.25">
      <c r="A27" s="137"/>
      <c r="B27" s="138"/>
      <c r="C27" s="138"/>
      <c r="D27" s="353"/>
      <c r="E27" s="139" t="s">
        <v>536</v>
      </c>
      <c r="F27" s="339">
        <v>55000</v>
      </c>
      <c r="G27" s="352">
        <v>54490</v>
      </c>
      <c r="H27" s="337">
        <f t="shared" si="0"/>
        <v>99.072727272727263</v>
      </c>
    </row>
    <row r="28" spans="1:8" ht="18.75">
      <c r="A28" s="136" t="s">
        <v>217</v>
      </c>
      <c r="B28" s="136" t="s">
        <v>217</v>
      </c>
      <c r="C28" s="136" t="s">
        <v>217</v>
      </c>
      <c r="D28" s="136" t="s">
        <v>81</v>
      </c>
      <c r="E28" s="136" t="s">
        <v>217</v>
      </c>
      <c r="F28" s="336">
        <f>F15+F23</f>
        <v>2986135</v>
      </c>
      <c r="G28" s="338">
        <f>G15+G23</f>
        <v>1108968.27</v>
      </c>
      <c r="H28" s="338">
        <f t="shared" si="0"/>
        <v>37.137244967156541</v>
      </c>
    </row>
  </sheetData>
  <mergeCells count="5">
    <mergeCell ref="A1:A4"/>
    <mergeCell ref="F1:H1"/>
    <mergeCell ref="D6:E6"/>
    <mergeCell ref="D7:E7"/>
    <mergeCell ref="D8:E8"/>
  </mergeCells>
  <pageMargins left="0.70866141732283472" right="0.70866141732283472" top="0.74803149606299213" bottom="0.74803149606299213" header="0.31496062992125984" footer="0.31496062992125984"/>
  <pageSetup paperSize="9" scale="51" fitToHeight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3"/>
  <sheetViews>
    <sheetView view="pageBreakPreview" zoomScale="30" zoomScaleNormal="100" zoomScaleSheetLayoutView="30" workbookViewId="0">
      <selection activeCell="P1" sqref="P1:R1"/>
    </sheetView>
  </sheetViews>
  <sheetFormatPr defaultRowHeight="12.75"/>
  <cols>
    <col min="1" max="1" width="14.5703125" style="22" customWidth="1"/>
    <col min="2" max="2" width="10.140625" style="22" customWidth="1"/>
    <col min="3" max="3" width="9.28515625" style="22" customWidth="1"/>
    <col min="4" max="4" width="48.42578125" style="22" customWidth="1"/>
    <col min="5" max="5" width="58.28515625" style="22" customWidth="1"/>
    <col min="6" max="6" width="25.42578125" style="22" customWidth="1"/>
    <col min="7" max="7" width="32.42578125" style="22" customWidth="1"/>
    <col min="8" max="8" width="41.5703125" style="22" customWidth="1"/>
    <col min="9" max="9" width="30.85546875" style="22" customWidth="1"/>
    <col min="10" max="10" width="30.140625" style="22" customWidth="1"/>
    <col min="11" max="11" width="33.42578125" style="22" customWidth="1"/>
    <col min="12" max="12" width="33.28515625" style="22" customWidth="1"/>
    <col min="13" max="13" width="29.7109375" style="22" customWidth="1"/>
    <col min="14" max="14" width="31" style="22" customWidth="1"/>
    <col min="15" max="15" width="15.5703125" style="22" bestFit="1" customWidth="1"/>
    <col min="16" max="16" width="26.85546875" style="22" customWidth="1"/>
    <col min="17" max="17" width="22.140625" style="22" customWidth="1"/>
    <col min="18" max="18" width="22" style="22" customWidth="1"/>
    <col min="19" max="256" width="9.140625" style="22"/>
    <col min="257" max="257" width="11.5703125" style="22" customWidth="1"/>
    <col min="258" max="258" width="6.5703125" style="22" customWidth="1"/>
    <col min="259" max="259" width="9.28515625" style="22" customWidth="1"/>
    <col min="260" max="260" width="32.42578125" style="22" customWidth="1"/>
    <col min="261" max="261" width="63.140625" style="22" customWidth="1"/>
    <col min="262" max="262" width="20" style="22" customWidth="1"/>
    <col min="263" max="263" width="19" style="22" customWidth="1"/>
    <col min="264" max="265" width="17" style="22" customWidth="1"/>
    <col min="266" max="266" width="13.140625" style="22" customWidth="1"/>
    <col min="267" max="512" width="9.140625" style="22"/>
    <col min="513" max="513" width="11.5703125" style="22" customWidth="1"/>
    <col min="514" max="514" width="6.5703125" style="22" customWidth="1"/>
    <col min="515" max="515" width="9.28515625" style="22" customWidth="1"/>
    <col min="516" max="516" width="32.42578125" style="22" customWidth="1"/>
    <col min="517" max="517" width="63.140625" style="22" customWidth="1"/>
    <col min="518" max="518" width="20" style="22" customWidth="1"/>
    <col min="519" max="519" width="19" style="22" customWidth="1"/>
    <col min="520" max="521" width="17" style="22" customWidth="1"/>
    <col min="522" max="522" width="13.140625" style="22" customWidth="1"/>
    <col min="523" max="768" width="9.140625" style="22"/>
    <col min="769" max="769" width="11.5703125" style="22" customWidth="1"/>
    <col min="770" max="770" width="6.5703125" style="22" customWidth="1"/>
    <col min="771" max="771" width="9.28515625" style="22" customWidth="1"/>
    <col min="772" max="772" width="32.42578125" style="22" customWidth="1"/>
    <col min="773" max="773" width="63.140625" style="22" customWidth="1"/>
    <col min="774" max="774" width="20" style="22" customWidth="1"/>
    <col min="775" max="775" width="19" style="22" customWidth="1"/>
    <col min="776" max="777" width="17" style="22" customWidth="1"/>
    <col min="778" max="778" width="13.140625" style="22" customWidth="1"/>
    <col min="779" max="1024" width="9.140625" style="22"/>
    <col min="1025" max="1025" width="11.5703125" style="22" customWidth="1"/>
    <col min="1026" max="1026" width="6.5703125" style="22" customWidth="1"/>
    <col min="1027" max="1027" width="9.28515625" style="22" customWidth="1"/>
    <col min="1028" max="1028" width="32.42578125" style="22" customWidth="1"/>
    <col min="1029" max="1029" width="63.140625" style="22" customWidth="1"/>
    <col min="1030" max="1030" width="20" style="22" customWidth="1"/>
    <col min="1031" max="1031" width="19" style="22" customWidth="1"/>
    <col min="1032" max="1033" width="17" style="22" customWidth="1"/>
    <col min="1034" max="1034" width="13.140625" style="22" customWidth="1"/>
    <col min="1035" max="1280" width="9.140625" style="22"/>
    <col min="1281" max="1281" width="11.5703125" style="22" customWidth="1"/>
    <col min="1282" max="1282" width="6.5703125" style="22" customWidth="1"/>
    <col min="1283" max="1283" width="9.28515625" style="22" customWidth="1"/>
    <col min="1284" max="1284" width="32.42578125" style="22" customWidth="1"/>
    <col min="1285" max="1285" width="63.140625" style="22" customWidth="1"/>
    <col min="1286" max="1286" width="20" style="22" customWidth="1"/>
    <col min="1287" max="1287" width="19" style="22" customWidth="1"/>
    <col min="1288" max="1289" width="17" style="22" customWidth="1"/>
    <col min="1290" max="1290" width="13.140625" style="22" customWidth="1"/>
    <col min="1291" max="1536" width="9.140625" style="22"/>
    <col min="1537" max="1537" width="11.5703125" style="22" customWidth="1"/>
    <col min="1538" max="1538" width="6.5703125" style="22" customWidth="1"/>
    <col min="1539" max="1539" width="9.28515625" style="22" customWidth="1"/>
    <col min="1540" max="1540" width="32.42578125" style="22" customWidth="1"/>
    <col min="1541" max="1541" width="63.140625" style="22" customWidth="1"/>
    <col min="1542" max="1542" width="20" style="22" customWidth="1"/>
    <col min="1543" max="1543" width="19" style="22" customWidth="1"/>
    <col min="1544" max="1545" width="17" style="22" customWidth="1"/>
    <col min="1546" max="1546" width="13.140625" style="22" customWidth="1"/>
    <col min="1547" max="1792" width="9.140625" style="22"/>
    <col min="1793" max="1793" width="11.5703125" style="22" customWidth="1"/>
    <col min="1794" max="1794" width="6.5703125" style="22" customWidth="1"/>
    <col min="1795" max="1795" width="9.28515625" style="22" customWidth="1"/>
    <col min="1796" max="1796" width="32.42578125" style="22" customWidth="1"/>
    <col min="1797" max="1797" width="63.140625" style="22" customWidth="1"/>
    <col min="1798" max="1798" width="20" style="22" customWidth="1"/>
    <col min="1799" max="1799" width="19" style="22" customWidth="1"/>
    <col min="1800" max="1801" width="17" style="22" customWidth="1"/>
    <col min="1802" max="1802" width="13.140625" style="22" customWidth="1"/>
    <col min="1803" max="2048" width="9.140625" style="22"/>
    <col min="2049" max="2049" width="11.5703125" style="22" customWidth="1"/>
    <col min="2050" max="2050" width="6.5703125" style="22" customWidth="1"/>
    <col min="2051" max="2051" width="9.28515625" style="22" customWidth="1"/>
    <col min="2052" max="2052" width="32.42578125" style="22" customWidth="1"/>
    <col min="2053" max="2053" width="63.140625" style="22" customWidth="1"/>
    <col min="2054" max="2054" width="20" style="22" customWidth="1"/>
    <col min="2055" max="2055" width="19" style="22" customWidth="1"/>
    <col min="2056" max="2057" width="17" style="22" customWidth="1"/>
    <col min="2058" max="2058" width="13.140625" style="22" customWidth="1"/>
    <col min="2059" max="2304" width="9.140625" style="22"/>
    <col min="2305" max="2305" width="11.5703125" style="22" customWidth="1"/>
    <col min="2306" max="2306" width="6.5703125" style="22" customWidth="1"/>
    <col min="2307" max="2307" width="9.28515625" style="22" customWidth="1"/>
    <col min="2308" max="2308" width="32.42578125" style="22" customWidth="1"/>
    <col min="2309" max="2309" width="63.140625" style="22" customWidth="1"/>
    <col min="2310" max="2310" width="20" style="22" customWidth="1"/>
    <col min="2311" max="2311" width="19" style="22" customWidth="1"/>
    <col min="2312" max="2313" width="17" style="22" customWidth="1"/>
    <col min="2314" max="2314" width="13.140625" style="22" customWidth="1"/>
    <col min="2315" max="2560" width="9.140625" style="22"/>
    <col min="2561" max="2561" width="11.5703125" style="22" customWidth="1"/>
    <col min="2562" max="2562" width="6.5703125" style="22" customWidth="1"/>
    <col min="2563" max="2563" width="9.28515625" style="22" customWidth="1"/>
    <col min="2564" max="2564" width="32.42578125" style="22" customWidth="1"/>
    <col min="2565" max="2565" width="63.140625" style="22" customWidth="1"/>
    <col min="2566" max="2566" width="20" style="22" customWidth="1"/>
    <col min="2567" max="2567" width="19" style="22" customWidth="1"/>
    <col min="2568" max="2569" width="17" style="22" customWidth="1"/>
    <col min="2570" max="2570" width="13.140625" style="22" customWidth="1"/>
    <col min="2571" max="2816" width="9.140625" style="22"/>
    <col min="2817" max="2817" width="11.5703125" style="22" customWidth="1"/>
    <col min="2818" max="2818" width="6.5703125" style="22" customWidth="1"/>
    <col min="2819" max="2819" width="9.28515625" style="22" customWidth="1"/>
    <col min="2820" max="2820" width="32.42578125" style="22" customWidth="1"/>
    <col min="2821" max="2821" width="63.140625" style="22" customWidth="1"/>
    <col min="2822" max="2822" width="20" style="22" customWidth="1"/>
    <col min="2823" max="2823" width="19" style="22" customWidth="1"/>
    <col min="2824" max="2825" width="17" style="22" customWidth="1"/>
    <col min="2826" max="2826" width="13.140625" style="22" customWidth="1"/>
    <col min="2827" max="3072" width="9.140625" style="22"/>
    <col min="3073" max="3073" width="11.5703125" style="22" customWidth="1"/>
    <col min="3074" max="3074" width="6.5703125" style="22" customWidth="1"/>
    <col min="3075" max="3075" width="9.28515625" style="22" customWidth="1"/>
    <col min="3076" max="3076" width="32.42578125" style="22" customWidth="1"/>
    <col min="3077" max="3077" width="63.140625" style="22" customWidth="1"/>
    <col min="3078" max="3078" width="20" style="22" customWidth="1"/>
    <col min="3079" max="3079" width="19" style="22" customWidth="1"/>
    <col min="3080" max="3081" width="17" style="22" customWidth="1"/>
    <col min="3082" max="3082" width="13.140625" style="22" customWidth="1"/>
    <col min="3083" max="3328" width="9.140625" style="22"/>
    <col min="3329" max="3329" width="11.5703125" style="22" customWidth="1"/>
    <col min="3330" max="3330" width="6.5703125" style="22" customWidth="1"/>
    <col min="3331" max="3331" width="9.28515625" style="22" customWidth="1"/>
    <col min="3332" max="3332" width="32.42578125" style="22" customWidth="1"/>
    <col min="3333" max="3333" width="63.140625" style="22" customWidth="1"/>
    <col min="3334" max="3334" width="20" style="22" customWidth="1"/>
    <col min="3335" max="3335" width="19" style="22" customWidth="1"/>
    <col min="3336" max="3337" width="17" style="22" customWidth="1"/>
    <col min="3338" max="3338" width="13.140625" style="22" customWidth="1"/>
    <col min="3339" max="3584" width="9.140625" style="22"/>
    <col min="3585" max="3585" width="11.5703125" style="22" customWidth="1"/>
    <col min="3586" max="3586" width="6.5703125" style="22" customWidth="1"/>
    <col min="3587" max="3587" width="9.28515625" style="22" customWidth="1"/>
    <col min="3588" max="3588" width="32.42578125" style="22" customWidth="1"/>
    <col min="3589" max="3589" width="63.140625" style="22" customWidth="1"/>
    <col min="3590" max="3590" width="20" style="22" customWidth="1"/>
    <col min="3591" max="3591" width="19" style="22" customWidth="1"/>
    <col min="3592" max="3593" width="17" style="22" customWidth="1"/>
    <col min="3594" max="3594" width="13.140625" style="22" customWidth="1"/>
    <col min="3595" max="3840" width="9.140625" style="22"/>
    <col min="3841" max="3841" width="11.5703125" style="22" customWidth="1"/>
    <col min="3842" max="3842" width="6.5703125" style="22" customWidth="1"/>
    <col min="3843" max="3843" width="9.28515625" style="22" customWidth="1"/>
    <col min="3844" max="3844" width="32.42578125" style="22" customWidth="1"/>
    <col min="3845" max="3845" width="63.140625" style="22" customWidth="1"/>
    <col min="3846" max="3846" width="20" style="22" customWidth="1"/>
    <col min="3847" max="3847" width="19" style="22" customWidth="1"/>
    <col min="3848" max="3849" width="17" style="22" customWidth="1"/>
    <col min="3850" max="3850" width="13.140625" style="22" customWidth="1"/>
    <col min="3851" max="4096" width="9.140625" style="22"/>
    <col min="4097" max="4097" width="11.5703125" style="22" customWidth="1"/>
    <col min="4098" max="4098" width="6.5703125" style="22" customWidth="1"/>
    <col min="4099" max="4099" width="9.28515625" style="22" customWidth="1"/>
    <col min="4100" max="4100" width="32.42578125" style="22" customWidth="1"/>
    <col min="4101" max="4101" width="63.140625" style="22" customWidth="1"/>
    <col min="4102" max="4102" width="20" style="22" customWidth="1"/>
    <col min="4103" max="4103" width="19" style="22" customWidth="1"/>
    <col min="4104" max="4105" width="17" style="22" customWidth="1"/>
    <col min="4106" max="4106" width="13.140625" style="22" customWidth="1"/>
    <col min="4107" max="4352" width="9.140625" style="22"/>
    <col min="4353" max="4353" width="11.5703125" style="22" customWidth="1"/>
    <col min="4354" max="4354" width="6.5703125" style="22" customWidth="1"/>
    <col min="4355" max="4355" width="9.28515625" style="22" customWidth="1"/>
    <col min="4356" max="4356" width="32.42578125" style="22" customWidth="1"/>
    <col min="4357" max="4357" width="63.140625" style="22" customWidth="1"/>
    <col min="4358" max="4358" width="20" style="22" customWidth="1"/>
    <col min="4359" max="4359" width="19" style="22" customWidth="1"/>
    <col min="4360" max="4361" width="17" style="22" customWidth="1"/>
    <col min="4362" max="4362" width="13.140625" style="22" customWidth="1"/>
    <col min="4363" max="4608" width="9.140625" style="22"/>
    <col min="4609" max="4609" width="11.5703125" style="22" customWidth="1"/>
    <col min="4610" max="4610" width="6.5703125" style="22" customWidth="1"/>
    <col min="4611" max="4611" width="9.28515625" style="22" customWidth="1"/>
    <col min="4612" max="4612" width="32.42578125" style="22" customWidth="1"/>
    <col min="4613" max="4613" width="63.140625" style="22" customWidth="1"/>
    <col min="4614" max="4614" width="20" style="22" customWidth="1"/>
    <col min="4615" max="4615" width="19" style="22" customWidth="1"/>
    <col min="4616" max="4617" width="17" style="22" customWidth="1"/>
    <col min="4618" max="4618" width="13.140625" style="22" customWidth="1"/>
    <col min="4619" max="4864" width="9.140625" style="22"/>
    <col min="4865" max="4865" width="11.5703125" style="22" customWidth="1"/>
    <col min="4866" max="4866" width="6.5703125" style="22" customWidth="1"/>
    <col min="4867" max="4867" width="9.28515625" style="22" customWidth="1"/>
    <col min="4868" max="4868" width="32.42578125" style="22" customWidth="1"/>
    <col min="4869" max="4869" width="63.140625" style="22" customWidth="1"/>
    <col min="4870" max="4870" width="20" style="22" customWidth="1"/>
    <col min="4871" max="4871" width="19" style="22" customWidth="1"/>
    <col min="4872" max="4873" width="17" style="22" customWidth="1"/>
    <col min="4874" max="4874" width="13.140625" style="22" customWidth="1"/>
    <col min="4875" max="5120" width="9.140625" style="22"/>
    <col min="5121" max="5121" width="11.5703125" style="22" customWidth="1"/>
    <col min="5122" max="5122" width="6.5703125" style="22" customWidth="1"/>
    <col min="5123" max="5123" width="9.28515625" style="22" customWidth="1"/>
    <col min="5124" max="5124" width="32.42578125" style="22" customWidth="1"/>
    <col min="5125" max="5125" width="63.140625" style="22" customWidth="1"/>
    <col min="5126" max="5126" width="20" style="22" customWidth="1"/>
    <col min="5127" max="5127" width="19" style="22" customWidth="1"/>
    <col min="5128" max="5129" width="17" style="22" customWidth="1"/>
    <col min="5130" max="5130" width="13.140625" style="22" customWidth="1"/>
    <col min="5131" max="5376" width="9.140625" style="22"/>
    <col min="5377" max="5377" width="11.5703125" style="22" customWidth="1"/>
    <col min="5378" max="5378" width="6.5703125" style="22" customWidth="1"/>
    <col min="5379" max="5379" width="9.28515625" style="22" customWidth="1"/>
    <col min="5380" max="5380" width="32.42578125" style="22" customWidth="1"/>
    <col min="5381" max="5381" width="63.140625" style="22" customWidth="1"/>
    <col min="5382" max="5382" width="20" style="22" customWidth="1"/>
    <col min="5383" max="5383" width="19" style="22" customWidth="1"/>
    <col min="5384" max="5385" width="17" style="22" customWidth="1"/>
    <col min="5386" max="5386" width="13.140625" style="22" customWidth="1"/>
    <col min="5387" max="5632" width="9.140625" style="22"/>
    <col min="5633" max="5633" width="11.5703125" style="22" customWidth="1"/>
    <col min="5634" max="5634" width="6.5703125" style="22" customWidth="1"/>
    <col min="5635" max="5635" width="9.28515625" style="22" customWidth="1"/>
    <col min="5636" max="5636" width="32.42578125" style="22" customWidth="1"/>
    <col min="5637" max="5637" width="63.140625" style="22" customWidth="1"/>
    <col min="5638" max="5638" width="20" style="22" customWidth="1"/>
    <col min="5639" max="5639" width="19" style="22" customWidth="1"/>
    <col min="5640" max="5641" width="17" style="22" customWidth="1"/>
    <col min="5642" max="5642" width="13.140625" style="22" customWidth="1"/>
    <col min="5643" max="5888" width="9.140625" style="22"/>
    <col min="5889" max="5889" width="11.5703125" style="22" customWidth="1"/>
    <col min="5890" max="5890" width="6.5703125" style="22" customWidth="1"/>
    <col min="5891" max="5891" width="9.28515625" style="22" customWidth="1"/>
    <col min="5892" max="5892" width="32.42578125" style="22" customWidth="1"/>
    <col min="5893" max="5893" width="63.140625" style="22" customWidth="1"/>
    <col min="5894" max="5894" width="20" style="22" customWidth="1"/>
    <col min="5895" max="5895" width="19" style="22" customWidth="1"/>
    <col min="5896" max="5897" width="17" style="22" customWidth="1"/>
    <col min="5898" max="5898" width="13.140625" style="22" customWidth="1"/>
    <col min="5899" max="6144" width="9.140625" style="22"/>
    <col min="6145" max="6145" width="11.5703125" style="22" customWidth="1"/>
    <col min="6146" max="6146" width="6.5703125" style="22" customWidth="1"/>
    <col min="6147" max="6147" width="9.28515625" style="22" customWidth="1"/>
    <col min="6148" max="6148" width="32.42578125" style="22" customWidth="1"/>
    <col min="6149" max="6149" width="63.140625" style="22" customWidth="1"/>
    <col min="6150" max="6150" width="20" style="22" customWidth="1"/>
    <col min="6151" max="6151" width="19" style="22" customWidth="1"/>
    <col min="6152" max="6153" width="17" style="22" customWidth="1"/>
    <col min="6154" max="6154" width="13.140625" style="22" customWidth="1"/>
    <col min="6155" max="6400" width="9.140625" style="22"/>
    <col min="6401" max="6401" width="11.5703125" style="22" customWidth="1"/>
    <col min="6402" max="6402" width="6.5703125" style="22" customWidth="1"/>
    <col min="6403" max="6403" width="9.28515625" style="22" customWidth="1"/>
    <col min="6404" max="6404" width="32.42578125" style="22" customWidth="1"/>
    <col min="6405" max="6405" width="63.140625" style="22" customWidth="1"/>
    <col min="6406" max="6406" width="20" style="22" customWidth="1"/>
    <col min="6407" max="6407" width="19" style="22" customWidth="1"/>
    <col min="6408" max="6409" width="17" style="22" customWidth="1"/>
    <col min="6410" max="6410" width="13.140625" style="22" customWidth="1"/>
    <col min="6411" max="6656" width="9.140625" style="22"/>
    <col min="6657" max="6657" width="11.5703125" style="22" customWidth="1"/>
    <col min="6658" max="6658" width="6.5703125" style="22" customWidth="1"/>
    <col min="6659" max="6659" width="9.28515625" style="22" customWidth="1"/>
    <col min="6660" max="6660" width="32.42578125" style="22" customWidth="1"/>
    <col min="6661" max="6661" width="63.140625" style="22" customWidth="1"/>
    <col min="6662" max="6662" width="20" style="22" customWidth="1"/>
    <col min="6663" max="6663" width="19" style="22" customWidth="1"/>
    <col min="6664" max="6665" width="17" style="22" customWidth="1"/>
    <col min="6666" max="6666" width="13.140625" style="22" customWidth="1"/>
    <col min="6667" max="6912" width="9.140625" style="22"/>
    <col min="6913" max="6913" width="11.5703125" style="22" customWidth="1"/>
    <col min="6914" max="6914" width="6.5703125" style="22" customWidth="1"/>
    <col min="6915" max="6915" width="9.28515625" style="22" customWidth="1"/>
    <col min="6916" max="6916" width="32.42578125" style="22" customWidth="1"/>
    <col min="6917" max="6917" width="63.140625" style="22" customWidth="1"/>
    <col min="6918" max="6918" width="20" style="22" customWidth="1"/>
    <col min="6919" max="6919" width="19" style="22" customWidth="1"/>
    <col min="6920" max="6921" width="17" style="22" customWidth="1"/>
    <col min="6922" max="6922" width="13.140625" style="22" customWidth="1"/>
    <col min="6923" max="7168" width="9.140625" style="22"/>
    <col min="7169" max="7169" width="11.5703125" style="22" customWidth="1"/>
    <col min="7170" max="7170" width="6.5703125" style="22" customWidth="1"/>
    <col min="7171" max="7171" width="9.28515625" style="22" customWidth="1"/>
    <col min="7172" max="7172" width="32.42578125" style="22" customWidth="1"/>
    <col min="7173" max="7173" width="63.140625" style="22" customWidth="1"/>
    <col min="7174" max="7174" width="20" style="22" customWidth="1"/>
    <col min="7175" max="7175" width="19" style="22" customWidth="1"/>
    <col min="7176" max="7177" width="17" style="22" customWidth="1"/>
    <col min="7178" max="7178" width="13.140625" style="22" customWidth="1"/>
    <col min="7179" max="7424" width="9.140625" style="22"/>
    <col min="7425" max="7425" width="11.5703125" style="22" customWidth="1"/>
    <col min="7426" max="7426" width="6.5703125" style="22" customWidth="1"/>
    <col min="7427" max="7427" width="9.28515625" style="22" customWidth="1"/>
    <col min="7428" max="7428" width="32.42578125" style="22" customWidth="1"/>
    <col min="7429" max="7429" width="63.140625" style="22" customWidth="1"/>
    <col min="7430" max="7430" width="20" style="22" customWidth="1"/>
    <col min="7431" max="7431" width="19" style="22" customWidth="1"/>
    <col min="7432" max="7433" width="17" style="22" customWidth="1"/>
    <col min="7434" max="7434" width="13.140625" style="22" customWidth="1"/>
    <col min="7435" max="7680" width="9.140625" style="22"/>
    <col min="7681" max="7681" width="11.5703125" style="22" customWidth="1"/>
    <col min="7682" max="7682" width="6.5703125" style="22" customWidth="1"/>
    <col min="7683" max="7683" width="9.28515625" style="22" customWidth="1"/>
    <col min="7684" max="7684" width="32.42578125" style="22" customWidth="1"/>
    <col min="7685" max="7685" width="63.140625" style="22" customWidth="1"/>
    <col min="7686" max="7686" width="20" style="22" customWidth="1"/>
    <col min="7687" max="7687" width="19" style="22" customWidth="1"/>
    <col min="7688" max="7689" width="17" style="22" customWidth="1"/>
    <col min="7690" max="7690" width="13.140625" style="22" customWidth="1"/>
    <col min="7691" max="7936" width="9.140625" style="22"/>
    <col min="7937" max="7937" width="11.5703125" style="22" customWidth="1"/>
    <col min="7938" max="7938" width="6.5703125" style="22" customWidth="1"/>
    <col min="7939" max="7939" width="9.28515625" style="22" customWidth="1"/>
    <col min="7940" max="7940" width="32.42578125" style="22" customWidth="1"/>
    <col min="7941" max="7941" width="63.140625" style="22" customWidth="1"/>
    <col min="7942" max="7942" width="20" style="22" customWidth="1"/>
    <col min="7943" max="7943" width="19" style="22" customWidth="1"/>
    <col min="7944" max="7945" width="17" style="22" customWidth="1"/>
    <col min="7946" max="7946" width="13.140625" style="22" customWidth="1"/>
    <col min="7947" max="8192" width="9.140625" style="22"/>
    <col min="8193" max="8193" width="11.5703125" style="22" customWidth="1"/>
    <col min="8194" max="8194" width="6.5703125" style="22" customWidth="1"/>
    <col min="8195" max="8195" width="9.28515625" style="22" customWidth="1"/>
    <col min="8196" max="8196" width="32.42578125" style="22" customWidth="1"/>
    <col min="8197" max="8197" width="63.140625" style="22" customWidth="1"/>
    <col min="8198" max="8198" width="20" style="22" customWidth="1"/>
    <col min="8199" max="8199" width="19" style="22" customWidth="1"/>
    <col min="8200" max="8201" width="17" style="22" customWidth="1"/>
    <col min="8202" max="8202" width="13.140625" style="22" customWidth="1"/>
    <col min="8203" max="8448" width="9.140625" style="22"/>
    <col min="8449" max="8449" width="11.5703125" style="22" customWidth="1"/>
    <col min="8450" max="8450" width="6.5703125" style="22" customWidth="1"/>
    <col min="8451" max="8451" width="9.28515625" style="22" customWidth="1"/>
    <col min="8452" max="8452" width="32.42578125" style="22" customWidth="1"/>
    <col min="8453" max="8453" width="63.140625" style="22" customWidth="1"/>
    <col min="8454" max="8454" width="20" style="22" customWidth="1"/>
    <col min="8455" max="8455" width="19" style="22" customWidth="1"/>
    <col min="8456" max="8457" width="17" style="22" customWidth="1"/>
    <col min="8458" max="8458" width="13.140625" style="22" customWidth="1"/>
    <col min="8459" max="8704" width="9.140625" style="22"/>
    <col min="8705" max="8705" width="11.5703125" style="22" customWidth="1"/>
    <col min="8706" max="8706" width="6.5703125" style="22" customWidth="1"/>
    <col min="8707" max="8707" width="9.28515625" style="22" customWidth="1"/>
    <col min="8708" max="8708" width="32.42578125" style="22" customWidth="1"/>
    <col min="8709" max="8709" width="63.140625" style="22" customWidth="1"/>
    <col min="8710" max="8710" width="20" style="22" customWidth="1"/>
    <col min="8711" max="8711" width="19" style="22" customWidth="1"/>
    <col min="8712" max="8713" width="17" style="22" customWidth="1"/>
    <col min="8714" max="8714" width="13.140625" style="22" customWidth="1"/>
    <col min="8715" max="8960" width="9.140625" style="22"/>
    <col min="8961" max="8961" width="11.5703125" style="22" customWidth="1"/>
    <col min="8962" max="8962" width="6.5703125" style="22" customWidth="1"/>
    <col min="8963" max="8963" width="9.28515625" style="22" customWidth="1"/>
    <col min="8964" max="8964" width="32.42578125" style="22" customWidth="1"/>
    <col min="8965" max="8965" width="63.140625" style="22" customWidth="1"/>
    <col min="8966" max="8966" width="20" style="22" customWidth="1"/>
    <col min="8967" max="8967" width="19" style="22" customWidth="1"/>
    <col min="8968" max="8969" width="17" style="22" customWidth="1"/>
    <col min="8970" max="8970" width="13.140625" style="22" customWidth="1"/>
    <col min="8971" max="9216" width="9.140625" style="22"/>
    <col min="9217" max="9217" width="11.5703125" style="22" customWidth="1"/>
    <col min="9218" max="9218" width="6.5703125" style="22" customWidth="1"/>
    <col min="9219" max="9219" width="9.28515625" style="22" customWidth="1"/>
    <col min="9220" max="9220" width="32.42578125" style="22" customWidth="1"/>
    <col min="9221" max="9221" width="63.140625" style="22" customWidth="1"/>
    <col min="9222" max="9222" width="20" style="22" customWidth="1"/>
    <col min="9223" max="9223" width="19" style="22" customWidth="1"/>
    <col min="9224" max="9225" width="17" style="22" customWidth="1"/>
    <col min="9226" max="9226" width="13.140625" style="22" customWidth="1"/>
    <col min="9227" max="9472" width="9.140625" style="22"/>
    <col min="9473" max="9473" width="11.5703125" style="22" customWidth="1"/>
    <col min="9474" max="9474" width="6.5703125" style="22" customWidth="1"/>
    <col min="9475" max="9475" width="9.28515625" style="22" customWidth="1"/>
    <col min="9476" max="9476" width="32.42578125" style="22" customWidth="1"/>
    <col min="9477" max="9477" width="63.140625" style="22" customWidth="1"/>
    <col min="9478" max="9478" width="20" style="22" customWidth="1"/>
    <col min="9479" max="9479" width="19" style="22" customWidth="1"/>
    <col min="9480" max="9481" width="17" style="22" customWidth="1"/>
    <col min="9482" max="9482" width="13.140625" style="22" customWidth="1"/>
    <col min="9483" max="9728" width="9.140625" style="22"/>
    <col min="9729" max="9729" width="11.5703125" style="22" customWidth="1"/>
    <col min="9730" max="9730" width="6.5703125" style="22" customWidth="1"/>
    <col min="9731" max="9731" width="9.28515625" style="22" customWidth="1"/>
    <col min="9732" max="9732" width="32.42578125" style="22" customWidth="1"/>
    <col min="9733" max="9733" width="63.140625" style="22" customWidth="1"/>
    <col min="9734" max="9734" width="20" style="22" customWidth="1"/>
    <col min="9735" max="9735" width="19" style="22" customWidth="1"/>
    <col min="9736" max="9737" width="17" style="22" customWidth="1"/>
    <col min="9738" max="9738" width="13.140625" style="22" customWidth="1"/>
    <col min="9739" max="9984" width="9.140625" style="22"/>
    <col min="9985" max="9985" width="11.5703125" style="22" customWidth="1"/>
    <col min="9986" max="9986" width="6.5703125" style="22" customWidth="1"/>
    <col min="9987" max="9987" width="9.28515625" style="22" customWidth="1"/>
    <col min="9988" max="9988" width="32.42578125" style="22" customWidth="1"/>
    <col min="9989" max="9989" width="63.140625" style="22" customWidth="1"/>
    <col min="9990" max="9990" width="20" style="22" customWidth="1"/>
    <col min="9991" max="9991" width="19" style="22" customWidth="1"/>
    <col min="9992" max="9993" width="17" style="22" customWidth="1"/>
    <col min="9994" max="9994" width="13.140625" style="22" customWidth="1"/>
    <col min="9995" max="10240" width="9.140625" style="22"/>
    <col min="10241" max="10241" width="11.5703125" style="22" customWidth="1"/>
    <col min="10242" max="10242" width="6.5703125" style="22" customWidth="1"/>
    <col min="10243" max="10243" width="9.28515625" style="22" customWidth="1"/>
    <col min="10244" max="10244" width="32.42578125" style="22" customWidth="1"/>
    <col min="10245" max="10245" width="63.140625" style="22" customWidth="1"/>
    <col min="10246" max="10246" width="20" style="22" customWidth="1"/>
    <col min="10247" max="10247" width="19" style="22" customWidth="1"/>
    <col min="10248" max="10249" width="17" style="22" customWidth="1"/>
    <col min="10250" max="10250" width="13.140625" style="22" customWidth="1"/>
    <col min="10251" max="10496" width="9.140625" style="22"/>
    <col min="10497" max="10497" width="11.5703125" style="22" customWidth="1"/>
    <col min="10498" max="10498" width="6.5703125" style="22" customWidth="1"/>
    <col min="10499" max="10499" width="9.28515625" style="22" customWidth="1"/>
    <col min="10500" max="10500" width="32.42578125" style="22" customWidth="1"/>
    <col min="10501" max="10501" width="63.140625" style="22" customWidth="1"/>
    <col min="10502" max="10502" width="20" style="22" customWidth="1"/>
    <col min="10503" max="10503" width="19" style="22" customWidth="1"/>
    <col min="10504" max="10505" width="17" style="22" customWidth="1"/>
    <col min="10506" max="10506" width="13.140625" style="22" customWidth="1"/>
    <col min="10507" max="10752" width="9.140625" style="22"/>
    <col min="10753" max="10753" width="11.5703125" style="22" customWidth="1"/>
    <col min="10754" max="10754" width="6.5703125" style="22" customWidth="1"/>
    <col min="10755" max="10755" width="9.28515625" style="22" customWidth="1"/>
    <col min="10756" max="10756" width="32.42578125" style="22" customWidth="1"/>
    <col min="10757" max="10757" width="63.140625" style="22" customWidth="1"/>
    <col min="10758" max="10758" width="20" style="22" customWidth="1"/>
    <col min="10759" max="10759" width="19" style="22" customWidth="1"/>
    <col min="10760" max="10761" width="17" style="22" customWidth="1"/>
    <col min="10762" max="10762" width="13.140625" style="22" customWidth="1"/>
    <col min="10763" max="11008" width="9.140625" style="22"/>
    <col min="11009" max="11009" width="11.5703125" style="22" customWidth="1"/>
    <col min="11010" max="11010" width="6.5703125" style="22" customWidth="1"/>
    <col min="11011" max="11011" width="9.28515625" style="22" customWidth="1"/>
    <col min="11012" max="11012" width="32.42578125" style="22" customWidth="1"/>
    <col min="11013" max="11013" width="63.140625" style="22" customWidth="1"/>
    <col min="11014" max="11014" width="20" style="22" customWidth="1"/>
    <col min="11015" max="11015" width="19" style="22" customWidth="1"/>
    <col min="11016" max="11017" width="17" style="22" customWidth="1"/>
    <col min="11018" max="11018" width="13.140625" style="22" customWidth="1"/>
    <col min="11019" max="11264" width="9.140625" style="22"/>
    <col min="11265" max="11265" width="11.5703125" style="22" customWidth="1"/>
    <col min="11266" max="11266" width="6.5703125" style="22" customWidth="1"/>
    <col min="11267" max="11267" width="9.28515625" style="22" customWidth="1"/>
    <col min="11268" max="11268" width="32.42578125" style="22" customWidth="1"/>
    <col min="11269" max="11269" width="63.140625" style="22" customWidth="1"/>
    <col min="11270" max="11270" width="20" style="22" customWidth="1"/>
    <col min="11271" max="11271" width="19" style="22" customWidth="1"/>
    <col min="11272" max="11273" width="17" style="22" customWidth="1"/>
    <col min="11274" max="11274" width="13.140625" style="22" customWidth="1"/>
    <col min="11275" max="11520" width="9.140625" style="22"/>
    <col min="11521" max="11521" width="11.5703125" style="22" customWidth="1"/>
    <col min="11522" max="11522" width="6.5703125" style="22" customWidth="1"/>
    <col min="11523" max="11523" width="9.28515625" style="22" customWidth="1"/>
    <col min="11524" max="11524" width="32.42578125" style="22" customWidth="1"/>
    <col min="11525" max="11525" width="63.140625" style="22" customWidth="1"/>
    <col min="11526" max="11526" width="20" style="22" customWidth="1"/>
    <col min="11527" max="11527" width="19" style="22" customWidth="1"/>
    <col min="11528" max="11529" width="17" style="22" customWidth="1"/>
    <col min="11530" max="11530" width="13.140625" style="22" customWidth="1"/>
    <col min="11531" max="11776" width="9.140625" style="22"/>
    <col min="11777" max="11777" width="11.5703125" style="22" customWidth="1"/>
    <col min="11778" max="11778" width="6.5703125" style="22" customWidth="1"/>
    <col min="11779" max="11779" width="9.28515625" style="22" customWidth="1"/>
    <col min="11780" max="11780" width="32.42578125" style="22" customWidth="1"/>
    <col min="11781" max="11781" width="63.140625" style="22" customWidth="1"/>
    <col min="11782" max="11782" width="20" style="22" customWidth="1"/>
    <col min="11783" max="11783" width="19" style="22" customWidth="1"/>
    <col min="11784" max="11785" width="17" style="22" customWidth="1"/>
    <col min="11786" max="11786" width="13.140625" style="22" customWidth="1"/>
    <col min="11787" max="12032" width="9.140625" style="22"/>
    <col min="12033" max="12033" width="11.5703125" style="22" customWidth="1"/>
    <col min="12034" max="12034" width="6.5703125" style="22" customWidth="1"/>
    <col min="12035" max="12035" width="9.28515625" style="22" customWidth="1"/>
    <col min="12036" max="12036" width="32.42578125" style="22" customWidth="1"/>
    <col min="12037" max="12037" width="63.140625" style="22" customWidth="1"/>
    <col min="12038" max="12038" width="20" style="22" customWidth="1"/>
    <col min="12039" max="12039" width="19" style="22" customWidth="1"/>
    <col min="12040" max="12041" width="17" style="22" customWidth="1"/>
    <col min="12042" max="12042" width="13.140625" style="22" customWidth="1"/>
    <col min="12043" max="12288" width="9.140625" style="22"/>
    <col min="12289" max="12289" width="11.5703125" style="22" customWidth="1"/>
    <col min="12290" max="12290" width="6.5703125" style="22" customWidth="1"/>
    <col min="12291" max="12291" width="9.28515625" style="22" customWidth="1"/>
    <col min="12292" max="12292" width="32.42578125" style="22" customWidth="1"/>
    <col min="12293" max="12293" width="63.140625" style="22" customWidth="1"/>
    <col min="12294" max="12294" width="20" style="22" customWidth="1"/>
    <col min="12295" max="12295" width="19" style="22" customWidth="1"/>
    <col min="12296" max="12297" width="17" style="22" customWidth="1"/>
    <col min="12298" max="12298" width="13.140625" style="22" customWidth="1"/>
    <col min="12299" max="12544" width="9.140625" style="22"/>
    <col min="12545" max="12545" width="11.5703125" style="22" customWidth="1"/>
    <col min="12546" max="12546" width="6.5703125" style="22" customWidth="1"/>
    <col min="12547" max="12547" width="9.28515625" style="22" customWidth="1"/>
    <col min="12548" max="12548" width="32.42578125" style="22" customWidth="1"/>
    <col min="12549" max="12549" width="63.140625" style="22" customWidth="1"/>
    <col min="12550" max="12550" width="20" style="22" customWidth="1"/>
    <col min="12551" max="12551" width="19" style="22" customWidth="1"/>
    <col min="12552" max="12553" width="17" style="22" customWidth="1"/>
    <col min="12554" max="12554" width="13.140625" style="22" customWidth="1"/>
    <col min="12555" max="12800" width="9.140625" style="22"/>
    <col min="12801" max="12801" width="11.5703125" style="22" customWidth="1"/>
    <col min="12802" max="12802" width="6.5703125" style="22" customWidth="1"/>
    <col min="12803" max="12803" width="9.28515625" style="22" customWidth="1"/>
    <col min="12804" max="12804" width="32.42578125" style="22" customWidth="1"/>
    <col min="12805" max="12805" width="63.140625" style="22" customWidth="1"/>
    <col min="12806" max="12806" width="20" style="22" customWidth="1"/>
    <col min="12807" max="12807" width="19" style="22" customWidth="1"/>
    <col min="12808" max="12809" width="17" style="22" customWidth="1"/>
    <col min="12810" max="12810" width="13.140625" style="22" customWidth="1"/>
    <col min="12811" max="13056" width="9.140625" style="22"/>
    <col min="13057" max="13057" width="11.5703125" style="22" customWidth="1"/>
    <col min="13058" max="13058" width="6.5703125" style="22" customWidth="1"/>
    <col min="13059" max="13059" width="9.28515625" style="22" customWidth="1"/>
    <col min="13060" max="13060" width="32.42578125" style="22" customWidth="1"/>
    <col min="13061" max="13061" width="63.140625" style="22" customWidth="1"/>
    <col min="13062" max="13062" width="20" style="22" customWidth="1"/>
    <col min="13063" max="13063" width="19" style="22" customWidth="1"/>
    <col min="13064" max="13065" width="17" style="22" customWidth="1"/>
    <col min="13066" max="13066" width="13.140625" style="22" customWidth="1"/>
    <col min="13067" max="13312" width="9.140625" style="22"/>
    <col min="13313" max="13313" width="11.5703125" style="22" customWidth="1"/>
    <col min="13314" max="13314" width="6.5703125" style="22" customWidth="1"/>
    <col min="13315" max="13315" width="9.28515625" style="22" customWidth="1"/>
    <col min="13316" max="13316" width="32.42578125" style="22" customWidth="1"/>
    <col min="13317" max="13317" width="63.140625" style="22" customWidth="1"/>
    <col min="13318" max="13318" width="20" style="22" customWidth="1"/>
    <col min="13319" max="13319" width="19" style="22" customWidth="1"/>
    <col min="13320" max="13321" width="17" style="22" customWidth="1"/>
    <col min="13322" max="13322" width="13.140625" style="22" customWidth="1"/>
    <col min="13323" max="13568" width="9.140625" style="22"/>
    <col min="13569" max="13569" width="11.5703125" style="22" customWidth="1"/>
    <col min="13570" max="13570" width="6.5703125" style="22" customWidth="1"/>
    <col min="13571" max="13571" width="9.28515625" style="22" customWidth="1"/>
    <col min="13572" max="13572" width="32.42578125" style="22" customWidth="1"/>
    <col min="13573" max="13573" width="63.140625" style="22" customWidth="1"/>
    <col min="13574" max="13574" width="20" style="22" customWidth="1"/>
    <col min="13575" max="13575" width="19" style="22" customWidth="1"/>
    <col min="13576" max="13577" width="17" style="22" customWidth="1"/>
    <col min="13578" max="13578" width="13.140625" style="22" customWidth="1"/>
    <col min="13579" max="13824" width="9.140625" style="22"/>
    <col min="13825" max="13825" width="11.5703125" style="22" customWidth="1"/>
    <col min="13826" max="13826" width="6.5703125" style="22" customWidth="1"/>
    <col min="13827" max="13827" width="9.28515625" style="22" customWidth="1"/>
    <col min="13828" max="13828" width="32.42578125" style="22" customWidth="1"/>
    <col min="13829" max="13829" width="63.140625" style="22" customWidth="1"/>
    <col min="13830" max="13830" width="20" style="22" customWidth="1"/>
    <col min="13831" max="13831" width="19" style="22" customWidth="1"/>
    <col min="13832" max="13833" width="17" style="22" customWidth="1"/>
    <col min="13834" max="13834" width="13.140625" style="22" customWidth="1"/>
    <col min="13835" max="14080" width="9.140625" style="22"/>
    <col min="14081" max="14081" width="11.5703125" style="22" customWidth="1"/>
    <col min="14082" max="14082" width="6.5703125" style="22" customWidth="1"/>
    <col min="14083" max="14083" width="9.28515625" style="22" customWidth="1"/>
    <col min="14084" max="14084" width="32.42578125" style="22" customWidth="1"/>
    <col min="14085" max="14085" width="63.140625" style="22" customWidth="1"/>
    <col min="14086" max="14086" width="20" style="22" customWidth="1"/>
    <col min="14087" max="14087" width="19" style="22" customWidth="1"/>
    <col min="14088" max="14089" width="17" style="22" customWidth="1"/>
    <col min="14090" max="14090" width="13.140625" style="22" customWidth="1"/>
    <col min="14091" max="14336" width="9.140625" style="22"/>
    <col min="14337" max="14337" width="11.5703125" style="22" customWidth="1"/>
    <col min="14338" max="14338" width="6.5703125" style="22" customWidth="1"/>
    <col min="14339" max="14339" width="9.28515625" style="22" customWidth="1"/>
    <col min="14340" max="14340" width="32.42578125" style="22" customWidth="1"/>
    <col min="14341" max="14341" width="63.140625" style="22" customWidth="1"/>
    <col min="14342" max="14342" width="20" style="22" customWidth="1"/>
    <col min="14343" max="14343" width="19" style="22" customWidth="1"/>
    <col min="14344" max="14345" width="17" style="22" customWidth="1"/>
    <col min="14346" max="14346" width="13.140625" style="22" customWidth="1"/>
    <col min="14347" max="14592" width="9.140625" style="22"/>
    <col min="14593" max="14593" width="11.5703125" style="22" customWidth="1"/>
    <col min="14594" max="14594" width="6.5703125" style="22" customWidth="1"/>
    <col min="14595" max="14595" width="9.28515625" style="22" customWidth="1"/>
    <col min="14596" max="14596" width="32.42578125" style="22" customWidth="1"/>
    <col min="14597" max="14597" width="63.140625" style="22" customWidth="1"/>
    <col min="14598" max="14598" width="20" style="22" customWidth="1"/>
    <col min="14599" max="14599" width="19" style="22" customWidth="1"/>
    <col min="14600" max="14601" width="17" style="22" customWidth="1"/>
    <col min="14602" max="14602" width="13.140625" style="22" customWidth="1"/>
    <col min="14603" max="14848" width="9.140625" style="22"/>
    <col min="14849" max="14849" width="11.5703125" style="22" customWidth="1"/>
    <col min="14850" max="14850" width="6.5703125" style="22" customWidth="1"/>
    <col min="14851" max="14851" width="9.28515625" style="22" customWidth="1"/>
    <col min="14852" max="14852" width="32.42578125" style="22" customWidth="1"/>
    <col min="14853" max="14853" width="63.140625" style="22" customWidth="1"/>
    <col min="14854" max="14854" width="20" style="22" customWidth="1"/>
    <col min="14855" max="14855" width="19" style="22" customWidth="1"/>
    <col min="14856" max="14857" width="17" style="22" customWidth="1"/>
    <col min="14858" max="14858" width="13.140625" style="22" customWidth="1"/>
    <col min="14859" max="15104" width="9.140625" style="22"/>
    <col min="15105" max="15105" width="11.5703125" style="22" customWidth="1"/>
    <col min="15106" max="15106" width="6.5703125" style="22" customWidth="1"/>
    <col min="15107" max="15107" width="9.28515625" style="22" customWidth="1"/>
    <col min="15108" max="15108" width="32.42578125" style="22" customWidth="1"/>
    <col min="15109" max="15109" width="63.140625" style="22" customWidth="1"/>
    <col min="15110" max="15110" width="20" style="22" customWidth="1"/>
    <col min="15111" max="15111" width="19" style="22" customWidth="1"/>
    <col min="15112" max="15113" width="17" style="22" customWidth="1"/>
    <col min="15114" max="15114" width="13.140625" style="22" customWidth="1"/>
    <col min="15115" max="15360" width="9.140625" style="22"/>
    <col min="15361" max="15361" width="11.5703125" style="22" customWidth="1"/>
    <col min="15362" max="15362" width="6.5703125" style="22" customWidth="1"/>
    <col min="15363" max="15363" width="9.28515625" style="22" customWidth="1"/>
    <col min="15364" max="15364" width="32.42578125" style="22" customWidth="1"/>
    <col min="15365" max="15365" width="63.140625" style="22" customWidth="1"/>
    <col min="15366" max="15366" width="20" style="22" customWidth="1"/>
    <col min="15367" max="15367" width="19" style="22" customWidth="1"/>
    <col min="15368" max="15369" width="17" style="22" customWidth="1"/>
    <col min="15370" max="15370" width="13.140625" style="22" customWidth="1"/>
    <col min="15371" max="15616" width="9.140625" style="22"/>
    <col min="15617" max="15617" width="11.5703125" style="22" customWidth="1"/>
    <col min="15618" max="15618" width="6.5703125" style="22" customWidth="1"/>
    <col min="15619" max="15619" width="9.28515625" style="22" customWidth="1"/>
    <col min="15620" max="15620" width="32.42578125" style="22" customWidth="1"/>
    <col min="15621" max="15621" width="63.140625" style="22" customWidth="1"/>
    <col min="15622" max="15622" width="20" style="22" customWidth="1"/>
    <col min="15623" max="15623" width="19" style="22" customWidth="1"/>
    <col min="15624" max="15625" width="17" style="22" customWidth="1"/>
    <col min="15626" max="15626" width="13.140625" style="22" customWidth="1"/>
    <col min="15627" max="15872" width="9.140625" style="22"/>
    <col min="15873" max="15873" width="11.5703125" style="22" customWidth="1"/>
    <col min="15874" max="15874" width="6.5703125" style="22" customWidth="1"/>
    <col min="15875" max="15875" width="9.28515625" style="22" customWidth="1"/>
    <col min="15876" max="15876" width="32.42578125" style="22" customWidth="1"/>
    <col min="15877" max="15877" width="63.140625" style="22" customWidth="1"/>
    <col min="15878" max="15878" width="20" style="22" customWidth="1"/>
    <col min="15879" max="15879" width="19" style="22" customWidth="1"/>
    <col min="15880" max="15881" width="17" style="22" customWidth="1"/>
    <col min="15882" max="15882" width="13.140625" style="22" customWidth="1"/>
    <col min="15883" max="16128" width="9.140625" style="22"/>
    <col min="16129" max="16129" width="11.5703125" style="22" customWidth="1"/>
    <col min="16130" max="16130" width="6.5703125" style="22" customWidth="1"/>
    <col min="16131" max="16131" width="9.28515625" style="22" customWidth="1"/>
    <col min="16132" max="16132" width="32.42578125" style="22" customWidth="1"/>
    <col min="16133" max="16133" width="63.140625" style="22" customWidth="1"/>
    <col min="16134" max="16134" width="20" style="22" customWidth="1"/>
    <col min="16135" max="16135" width="19" style="22" customWidth="1"/>
    <col min="16136" max="16137" width="17" style="22" customWidth="1"/>
    <col min="16138" max="16138" width="13.140625" style="22" customWidth="1"/>
    <col min="16139" max="16384" width="9.140625" style="22"/>
  </cols>
  <sheetData>
    <row r="1" spans="1:18" ht="69.75" customHeight="1">
      <c r="I1" s="460"/>
      <c r="J1" s="461"/>
      <c r="K1" s="461"/>
      <c r="P1" s="454" t="s">
        <v>575</v>
      </c>
      <c r="Q1" s="455"/>
      <c r="R1" s="455"/>
    </row>
    <row r="2" spans="1:18" ht="46.5" customHeight="1">
      <c r="A2" s="462" t="s">
        <v>538</v>
      </c>
      <c r="B2" s="463"/>
      <c r="C2" s="463"/>
      <c r="D2" s="463"/>
      <c r="E2" s="463"/>
      <c r="F2" s="463"/>
      <c r="G2" s="463"/>
      <c r="H2" s="463"/>
      <c r="I2" s="463"/>
      <c r="J2" s="463"/>
    </row>
    <row r="3" spans="1:18" ht="51" customHeight="1">
      <c r="A3" s="464" t="s">
        <v>456</v>
      </c>
      <c r="B3" s="464"/>
      <c r="C3" s="464"/>
      <c r="D3" s="464"/>
      <c r="E3" s="464"/>
      <c r="F3" s="464"/>
      <c r="J3" s="23"/>
    </row>
    <row r="4" spans="1:18" ht="34.5">
      <c r="A4" s="469" t="s">
        <v>170</v>
      </c>
      <c r="B4" s="469" t="s">
        <v>171</v>
      </c>
      <c r="C4" s="469" t="s">
        <v>172</v>
      </c>
      <c r="D4" s="456" t="s">
        <v>173</v>
      </c>
      <c r="E4" s="456" t="s">
        <v>174</v>
      </c>
      <c r="F4" s="456" t="s">
        <v>175</v>
      </c>
      <c r="G4" s="466" t="s">
        <v>219</v>
      </c>
      <c r="H4" s="467"/>
      <c r="I4" s="467"/>
      <c r="J4" s="468"/>
      <c r="K4" s="466" t="s">
        <v>220</v>
      </c>
      <c r="L4" s="467"/>
      <c r="M4" s="467"/>
      <c r="N4" s="468"/>
      <c r="O4" s="466" t="s">
        <v>218</v>
      </c>
      <c r="P4" s="467"/>
      <c r="Q4" s="467"/>
      <c r="R4" s="468"/>
    </row>
    <row r="5" spans="1:18" ht="34.5">
      <c r="A5" s="470"/>
      <c r="B5" s="470"/>
      <c r="C5" s="470"/>
      <c r="D5" s="465"/>
      <c r="E5" s="465"/>
      <c r="F5" s="465"/>
      <c r="G5" s="456" t="s">
        <v>81</v>
      </c>
      <c r="H5" s="456" t="s">
        <v>176</v>
      </c>
      <c r="I5" s="458" t="s">
        <v>177</v>
      </c>
      <c r="J5" s="459"/>
      <c r="K5" s="456" t="s">
        <v>81</v>
      </c>
      <c r="L5" s="456" t="s">
        <v>176</v>
      </c>
      <c r="M5" s="458" t="s">
        <v>177</v>
      </c>
      <c r="N5" s="459"/>
      <c r="O5" s="456" t="s">
        <v>81</v>
      </c>
      <c r="P5" s="456" t="s">
        <v>176</v>
      </c>
      <c r="Q5" s="458" t="s">
        <v>177</v>
      </c>
      <c r="R5" s="459"/>
    </row>
    <row r="6" spans="1:18" ht="172.5">
      <c r="A6" s="471"/>
      <c r="B6" s="471"/>
      <c r="C6" s="471"/>
      <c r="D6" s="457"/>
      <c r="E6" s="457"/>
      <c r="F6" s="457"/>
      <c r="G6" s="457"/>
      <c r="H6" s="457"/>
      <c r="I6" s="216" t="s">
        <v>178</v>
      </c>
      <c r="J6" s="216" t="s">
        <v>179</v>
      </c>
      <c r="K6" s="457"/>
      <c r="L6" s="457"/>
      <c r="M6" s="216" t="s">
        <v>178</v>
      </c>
      <c r="N6" s="216" t="s">
        <v>179</v>
      </c>
      <c r="O6" s="457"/>
      <c r="P6" s="457"/>
      <c r="Q6" s="216" t="s">
        <v>178</v>
      </c>
      <c r="R6" s="216" t="s">
        <v>179</v>
      </c>
    </row>
    <row r="7" spans="1:18" ht="35.25">
      <c r="A7" s="100">
        <v>1</v>
      </c>
      <c r="B7" s="100">
        <v>2</v>
      </c>
      <c r="C7" s="100">
        <v>3</v>
      </c>
      <c r="D7" s="217">
        <v>4</v>
      </c>
      <c r="E7" s="217">
        <v>5</v>
      </c>
      <c r="F7" s="217">
        <v>6</v>
      </c>
      <c r="G7" s="217">
        <v>7</v>
      </c>
      <c r="H7" s="217">
        <v>8</v>
      </c>
      <c r="I7" s="217">
        <v>9</v>
      </c>
      <c r="J7" s="217">
        <v>10</v>
      </c>
      <c r="K7" s="217">
        <v>7</v>
      </c>
      <c r="L7" s="217">
        <v>8</v>
      </c>
      <c r="M7" s="217">
        <v>9</v>
      </c>
      <c r="N7" s="217">
        <v>10</v>
      </c>
      <c r="O7" s="217">
        <v>7</v>
      </c>
      <c r="P7" s="217">
        <v>8</v>
      </c>
      <c r="Q7" s="217">
        <v>9</v>
      </c>
      <c r="R7" s="217">
        <v>10</v>
      </c>
    </row>
    <row r="8" spans="1:18" s="151" customFormat="1" ht="172.5">
      <c r="A8" s="148" t="s">
        <v>364</v>
      </c>
      <c r="B8" s="149"/>
      <c r="C8" s="149"/>
      <c r="D8" s="218" t="s">
        <v>365</v>
      </c>
      <c r="E8" s="219"/>
      <c r="F8" s="219"/>
      <c r="G8" s="220">
        <f>G9</f>
        <v>318546</v>
      </c>
      <c r="H8" s="220">
        <f t="shared" ref="H8:R8" si="0">H9</f>
        <v>318546</v>
      </c>
      <c r="I8" s="220">
        <f t="shared" si="0"/>
        <v>0</v>
      </c>
      <c r="J8" s="220">
        <f t="shared" si="0"/>
        <v>0</v>
      </c>
      <c r="K8" s="220">
        <f t="shared" si="0"/>
        <v>10810</v>
      </c>
      <c r="L8" s="220">
        <f t="shared" si="0"/>
        <v>10810</v>
      </c>
      <c r="M8" s="220">
        <f t="shared" si="0"/>
        <v>0</v>
      </c>
      <c r="N8" s="220">
        <f t="shared" si="0"/>
        <v>0</v>
      </c>
      <c r="O8" s="220">
        <f t="shared" si="0"/>
        <v>3.3935444174467739</v>
      </c>
      <c r="P8" s="220">
        <f t="shared" si="0"/>
        <v>3.3935444174467739</v>
      </c>
      <c r="Q8" s="220">
        <f t="shared" si="0"/>
        <v>0</v>
      </c>
      <c r="R8" s="220">
        <f t="shared" si="0"/>
        <v>0</v>
      </c>
    </row>
    <row r="9" spans="1:18" s="151" customFormat="1" ht="207">
      <c r="A9" s="148" t="s">
        <v>180</v>
      </c>
      <c r="B9" s="149"/>
      <c r="C9" s="149"/>
      <c r="D9" s="218" t="s">
        <v>366</v>
      </c>
      <c r="E9" s="219"/>
      <c r="F9" s="219"/>
      <c r="G9" s="221">
        <f>H9</f>
        <v>318546</v>
      </c>
      <c r="H9" s="221">
        <f>H10</f>
        <v>318546</v>
      </c>
      <c r="I9" s="221"/>
      <c r="J9" s="221"/>
      <c r="K9" s="222">
        <f>L9</f>
        <v>10810</v>
      </c>
      <c r="L9" s="222">
        <f>L10</f>
        <v>10810</v>
      </c>
      <c r="M9" s="222"/>
      <c r="N9" s="222"/>
      <c r="O9" s="221">
        <f>K9/G9*100</f>
        <v>3.3935444174467739</v>
      </c>
      <c r="P9" s="221">
        <f t="shared" ref="P9" si="1">L9/H9*100</f>
        <v>3.3935444174467739</v>
      </c>
      <c r="Q9" s="221"/>
      <c r="R9" s="221"/>
    </row>
    <row r="10" spans="1:18" ht="246.75">
      <c r="A10" s="152" t="s">
        <v>181</v>
      </c>
      <c r="B10" s="153">
        <v>1142</v>
      </c>
      <c r="C10" s="154" t="s">
        <v>182</v>
      </c>
      <c r="D10" s="223" t="s">
        <v>183</v>
      </c>
      <c r="E10" s="224" t="s">
        <v>381</v>
      </c>
      <c r="F10" s="225" t="s">
        <v>380</v>
      </c>
      <c r="G10" s="226">
        <f>H10+I10</f>
        <v>318546</v>
      </c>
      <c r="H10" s="227">
        <v>318546</v>
      </c>
      <c r="I10" s="227"/>
      <c r="J10" s="227"/>
      <c r="K10" s="228">
        <f>L10</f>
        <v>10810</v>
      </c>
      <c r="L10" s="228">
        <v>10810</v>
      </c>
      <c r="M10" s="229"/>
      <c r="N10" s="229"/>
      <c r="O10" s="227">
        <f t="shared" ref="O10:O50" si="2">K10/G10*100</f>
        <v>3.3935444174467739</v>
      </c>
      <c r="P10" s="227">
        <f t="shared" ref="P10:P50" si="3">L10/H10*100</f>
        <v>3.3935444174467739</v>
      </c>
      <c r="Q10" s="221"/>
      <c r="R10" s="221"/>
    </row>
    <row r="11" spans="1:18" ht="103.5">
      <c r="A11" s="148" t="s">
        <v>367</v>
      </c>
      <c r="B11" s="150"/>
      <c r="C11" s="150"/>
      <c r="D11" s="230" t="s">
        <v>368</v>
      </c>
      <c r="E11" s="224"/>
      <c r="F11" s="225"/>
      <c r="G11" s="234">
        <f>G12</f>
        <v>41867530.200000003</v>
      </c>
      <c r="H11" s="234">
        <f t="shared" ref="H11:R11" si="4">H12</f>
        <v>34633608.200000003</v>
      </c>
      <c r="I11" s="234">
        <f t="shared" si="4"/>
        <v>7233922</v>
      </c>
      <c r="J11" s="234">
        <f t="shared" si="4"/>
        <v>7196672</v>
      </c>
      <c r="K11" s="234">
        <f t="shared" si="4"/>
        <v>26099332.02</v>
      </c>
      <c r="L11" s="234">
        <f t="shared" si="4"/>
        <v>24318286.68</v>
      </c>
      <c r="M11" s="234">
        <f t="shared" si="4"/>
        <v>1781045.34</v>
      </c>
      <c r="N11" s="234">
        <f t="shared" si="4"/>
        <v>1780775.34</v>
      </c>
      <c r="O11" s="231">
        <f t="shared" si="4"/>
        <v>62.337883069109232</v>
      </c>
      <c r="P11" s="231">
        <f t="shared" si="4"/>
        <v>70.215862406158408</v>
      </c>
      <c r="Q11" s="231">
        <f t="shared" si="4"/>
        <v>24.62074293861615</v>
      </c>
      <c r="R11" s="231">
        <f t="shared" si="4"/>
        <v>24.744428257950343</v>
      </c>
    </row>
    <row r="12" spans="1:18" ht="138">
      <c r="A12" s="148" t="s">
        <v>184</v>
      </c>
      <c r="B12" s="150"/>
      <c r="C12" s="150"/>
      <c r="D12" s="230" t="s">
        <v>369</v>
      </c>
      <c r="E12" s="232"/>
      <c r="F12" s="233"/>
      <c r="G12" s="234">
        <f t="shared" ref="G12:G34" si="5">H12+I12</f>
        <v>41867530.200000003</v>
      </c>
      <c r="H12" s="234">
        <f>SUM(H13:H34)</f>
        <v>34633608.200000003</v>
      </c>
      <c r="I12" s="234">
        <f>SUM(I13:I34)</f>
        <v>7233922</v>
      </c>
      <c r="J12" s="234">
        <f>SUM(J13:J34)</f>
        <v>7196672</v>
      </c>
      <c r="K12" s="234">
        <f t="shared" ref="K12:K34" si="6">L12+M12</f>
        <v>26099332.02</v>
      </c>
      <c r="L12" s="234">
        <f>SUM(L13:L34)</f>
        <v>24318286.68</v>
      </c>
      <c r="M12" s="234">
        <f>SUM(M13:M34)</f>
        <v>1781045.34</v>
      </c>
      <c r="N12" s="234">
        <f>SUM(N13:N34)</f>
        <v>1780775.34</v>
      </c>
      <c r="O12" s="221">
        <f t="shared" si="2"/>
        <v>62.337883069109232</v>
      </c>
      <c r="P12" s="221">
        <f t="shared" si="3"/>
        <v>70.215862406158408</v>
      </c>
      <c r="Q12" s="221">
        <f t="shared" ref="Q12:Q50" si="7">M12/I12*100</f>
        <v>24.62074293861615</v>
      </c>
      <c r="R12" s="221">
        <f t="shared" ref="R12:R50" si="8">N12/J12*100</f>
        <v>24.744428257950343</v>
      </c>
    </row>
    <row r="13" spans="1:18" s="99" customFormat="1" ht="352.5">
      <c r="A13" s="155" t="s">
        <v>186</v>
      </c>
      <c r="B13" s="156">
        <v>2152</v>
      </c>
      <c r="C13" s="157" t="s">
        <v>187</v>
      </c>
      <c r="D13" s="235" t="s">
        <v>188</v>
      </c>
      <c r="E13" s="236" t="s">
        <v>457</v>
      </c>
      <c r="F13" s="237" t="s">
        <v>458</v>
      </c>
      <c r="G13" s="226">
        <f t="shared" si="5"/>
        <v>105000</v>
      </c>
      <c r="H13" s="226">
        <v>105000</v>
      </c>
      <c r="I13" s="226">
        <f>J13</f>
        <v>0</v>
      </c>
      <c r="J13" s="226"/>
      <c r="K13" s="228">
        <f>L13+M13</f>
        <v>100000</v>
      </c>
      <c r="L13" s="228">
        <v>100000</v>
      </c>
      <c r="M13" s="228">
        <f t="shared" ref="M13:M22" si="9">N13</f>
        <v>0</v>
      </c>
      <c r="N13" s="228"/>
      <c r="O13" s="227">
        <f t="shared" si="2"/>
        <v>95.238095238095227</v>
      </c>
      <c r="P13" s="227">
        <f t="shared" si="3"/>
        <v>95.238095238095227</v>
      </c>
      <c r="Q13" s="227"/>
      <c r="R13" s="361"/>
    </row>
    <row r="14" spans="1:18" s="99" customFormat="1" ht="409.5">
      <c r="A14" s="155"/>
      <c r="B14" s="156"/>
      <c r="C14" s="157"/>
      <c r="D14" s="235"/>
      <c r="E14" s="236" t="s">
        <v>459</v>
      </c>
      <c r="F14" s="237" t="s">
        <v>469</v>
      </c>
      <c r="G14" s="226">
        <f t="shared" si="5"/>
        <v>71650</v>
      </c>
      <c r="H14" s="226">
        <v>71650</v>
      </c>
      <c r="I14" s="226"/>
      <c r="J14" s="226"/>
      <c r="K14" s="228">
        <f>L14+M14</f>
        <v>18864</v>
      </c>
      <c r="L14" s="228">
        <v>18864</v>
      </c>
      <c r="M14" s="228">
        <f t="shared" si="9"/>
        <v>0</v>
      </c>
      <c r="N14" s="228"/>
      <c r="O14" s="227">
        <f t="shared" ref="O14" si="10">K14/G14*100</f>
        <v>26.327983251919051</v>
      </c>
      <c r="P14" s="227">
        <f t="shared" ref="P14:P15" si="11">L14/H14*100</f>
        <v>26.327983251919051</v>
      </c>
      <c r="Q14" s="227"/>
      <c r="R14" s="227"/>
    </row>
    <row r="15" spans="1:18" ht="409.5">
      <c r="A15" s="155"/>
      <c r="B15" s="156"/>
      <c r="C15" s="157"/>
      <c r="D15" s="235"/>
      <c r="E15" s="236" t="s">
        <v>382</v>
      </c>
      <c r="F15" s="237" t="s">
        <v>460</v>
      </c>
      <c r="G15" s="226">
        <f>H15+I15</f>
        <v>733368</v>
      </c>
      <c r="H15" s="228">
        <v>733368</v>
      </c>
      <c r="I15" s="226">
        <f t="shared" ref="I15:I22" si="12">J15</f>
        <v>0</v>
      </c>
      <c r="J15" s="226"/>
      <c r="K15" s="228">
        <f t="shared" si="6"/>
        <v>556044.47</v>
      </c>
      <c r="L15" s="228">
        <v>556044.47</v>
      </c>
      <c r="M15" s="228">
        <f t="shared" si="9"/>
        <v>0</v>
      </c>
      <c r="N15" s="228"/>
      <c r="O15" s="227">
        <f t="shared" si="2"/>
        <v>75.82066165963063</v>
      </c>
      <c r="P15" s="227">
        <f t="shared" si="11"/>
        <v>75.82066165963063</v>
      </c>
      <c r="Q15" s="227"/>
      <c r="R15" s="227"/>
    </row>
    <row r="16" spans="1:18" ht="317.25">
      <c r="A16" s="155" t="s">
        <v>235</v>
      </c>
      <c r="B16" s="156">
        <v>2010</v>
      </c>
      <c r="C16" s="157" t="s">
        <v>324</v>
      </c>
      <c r="D16" s="235" t="s">
        <v>236</v>
      </c>
      <c r="E16" s="236" t="s">
        <v>461</v>
      </c>
      <c r="F16" s="237" t="s">
        <v>462</v>
      </c>
      <c r="G16" s="226">
        <f>H16+I16</f>
        <v>9365861</v>
      </c>
      <c r="H16" s="226">
        <v>7720861</v>
      </c>
      <c r="I16" s="226">
        <v>1645000</v>
      </c>
      <c r="J16" s="226">
        <f>I16</f>
        <v>1645000</v>
      </c>
      <c r="K16" s="228">
        <f t="shared" si="6"/>
        <v>5594581.29</v>
      </c>
      <c r="L16" s="228">
        <v>4400977.29</v>
      </c>
      <c r="M16" s="228">
        <f t="shared" si="9"/>
        <v>1193604</v>
      </c>
      <c r="N16" s="228">
        <v>1193604</v>
      </c>
      <c r="O16" s="227">
        <f t="shared" si="2"/>
        <v>59.733763825877837</v>
      </c>
      <c r="P16" s="227">
        <f t="shared" si="3"/>
        <v>57.001120600409728</v>
      </c>
      <c r="Q16" s="227">
        <f t="shared" ref="Q16" si="13">M16/I16*100</f>
        <v>72.559513677811552</v>
      </c>
      <c r="R16" s="227">
        <v>0</v>
      </c>
    </row>
    <row r="17" spans="1:18" ht="352.5">
      <c r="A17" s="158" t="s">
        <v>189</v>
      </c>
      <c r="B17" s="159">
        <v>2111</v>
      </c>
      <c r="C17" s="160" t="s">
        <v>190</v>
      </c>
      <c r="D17" s="238" t="s">
        <v>191</v>
      </c>
      <c r="E17" s="236" t="s">
        <v>383</v>
      </c>
      <c r="F17" s="237" t="s">
        <v>384</v>
      </c>
      <c r="G17" s="226">
        <f t="shared" si="5"/>
        <v>2303733.2000000002</v>
      </c>
      <c r="H17" s="226">
        <v>1443733.2</v>
      </c>
      <c r="I17" s="226">
        <f t="shared" si="12"/>
        <v>860000</v>
      </c>
      <c r="J17" s="226">
        <v>860000</v>
      </c>
      <c r="K17" s="228">
        <f t="shared" si="6"/>
        <v>1103856.99</v>
      </c>
      <c r="L17" s="228">
        <v>802856.99</v>
      </c>
      <c r="M17" s="228">
        <f t="shared" si="9"/>
        <v>301000</v>
      </c>
      <c r="N17" s="228">
        <v>301000</v>
      </c>
      <c r="O17" s="227">
        <f t="shared" si="2"/>
        <v>47.916008242621146</v>
      </c>
      <c r="P17" s="227">
        <f t="shared" si="3"/>
        <v>55.609789260231736</v>
      </c>
      <c r="Q17" s="227">
        <f t="shared" si="7"/>
        <v>35</v>
      </c>
      <c r="R17" s="227">
        <f t="shared" si="8"/>
        <v>35</v>
      </c>
    </row>
    <row r="18" spans="1:18" ht="352.5">
      <c r="A18" s="155" t="s">
        <v>445</v>
      </c>
      <c r="B18" s="155" t="s">
        <v>463</v>
      </c>
      <c r="C18" s="155" t="s">
        <v>194</v>
      </c>
      <c r="D18" s="235" t="s">
        <v>447</v>
      </c>
      <c r="E18" s="236" t="s">
        <v>195</v>
      </c>
      <c r="F18" s="239" t="s">
        <v>470</v>
      </c>
      <c r="G18" s="226">
        <f t="shared" si="5"/>
        <v>250000</v>
      </c>
      <c r="H18" s="226">
        <v>250000</v>
      </c>
      <c r="I18" s="226">
        <f t="shared" si="12"/>
        <v>0</v>
      </c>
      <c r="J18" s="226"/>
      <c r="K18" s="228">
        <f t="shared" si="6"/>
        <v>117540</v>
      </c>
      <c r="L18" s="228">
        <v>117540</v>
      </c>
      <c r="M18" s="228">
        <f t="shared" si="9"/>
        <v>0</v>
      </c>
      <c r="N18" s="228"/>
      <c r="O18" s="227">
        <f t="shared" si="2"/>
        <v>47.016000000000005</v>
      </c>
      <c r="P18" s="227">
        <f t="shared" si="3"/>
        <v>47.016000000000005</v>
      </c>
      <c r="Q18" s="227"/>
      <c r="R18" s="227"/>
    </row>
    <row r="19" spans="1:18" ht="387.75">
      <c r="A19" s="158" t="s">
        <v>446</v>
      </c>
      <c r="B19" s="159" t="s">
        <v>464</v>
      </c>
      <c r="C19" s="160" t="s">
        <v>194</v>
      </c>
      <c r="D19" s="240" t="s">
        <v>448</v>
      </c>
      <c r="E19" s="236" t="s">
        <v>465</v>
      </c>
      <c r="F19" s="237" t="s">
        <v>468</v>
      </c>
      <c r="G19" s="226">
        <f t="shared" si="5"/>
        <v>40000</v>
      </c>
      <c r="H19" s="228">
        <v>40000</v>
      </c>
      <c r="I19" s="226">
        <f t="shared" si="12"/>
        <v>0</v>
      </c>
      <c r="J19" s="226"/>
      <c r="K19" s="228">
        <f t="shared" si="6"/>
        <v>13000</v>
      </c>
      <c r="L19" s="228">
        <v>13000</v>
      </c>
      <c r="M19" s="228">
        <f t="shared" si="9"/>
        <v>0</v>
      </c>
      <c r="N19" s="228"/>
      <c r="O19" s="227">
        <f t="shared" ref="O19" si="14">K19/G19*100</f>
        <v>32.5</v>
      </c>
      <c r="P19" s="227">
        <f t="shared" ref="P19" si="15">L19/H19*100</f>
        <v>32.5</v>
      </c>
      <c r="Q19" s="227"/>
      <c r="R19" s="227"/>
    </row>
    <row r="20" spans="1:18" s="98" customFormat="1" ht="211.5">
      <c r="A20" s="161" t="s">
        <v>197</v>
      </c>
      <c r="B20" s="161">
        <v>6030</v>
      </c>
      <c r="C20" s="161" t="s">
        <v>198</v>
      </c>
      <c r="D20" s="241" t="s">
        <v>199</v>
      </c>
      <c r="E20" s="236" t="s">
        <v>466</v>
      </c>
      <c r="F20" s="237" t="s">
        <v>467</v>
      </c>
      <c r="G20" s="226">
        <f t="shared" si="5"/>
        <v>12465481</v>
      </c>
      <c r="H20" s="226">
        <v>12401481</v>
      </c>
      <c r="I20" s="226">
        <f t="shared" si="12"/>
        <v>64000</v>
      </c>
      <c r="J20" s="226">
        <v>64000</v>
      </c>
      <c r="K20" s="228">
        <f t="shared" si="6"/>
        <v>10078296.460000001</v>
      </c>
      <c r="L20" s="228">
        <v>10078296.460000001</v>
      </c>
      <c r="M20" s="228">
        <f t="shared" si="9"/>
        <v>0</v>
      </c>
      <c r="N20" s="228">
        <v>0</v>
      </c>
      <c r="O20" s="227">
        <f t="shared" ref="O20" si="16">K20/G20*100</f>
        <v>80.849639576683813</v>
      </c>
      <c r="P20" s="227">
        <f t="shared" ref="P20" si="17">L20/H20*100</f>
        <v>81.266878205917521</v>
      </c>
      <c r="Q20" s="227">
        <f t="shared" ref="Q20:Q21" si="18">M20/I20*100</f>
        <v>0</v>
      </c>
      <c r="R20" s="227">
        <f t="shared" ref="R20:R21" si="19">N20/J20*100</f>
        <v>0</v>
      </c>
    </row>
    <row r="21" spans="1:18" s="98" customFormat="1" ht="352.5">
      <c r="A21" s="161" t="s">
        <v>200</v>
      </c>
      <c r="B21" s="161">
        <v>6013</v>
      </c>
      <c r="C21" s="161" t="s">
        <v>198</v>
      </c>
      <c r="D21" s="223" t="s">
        <v>201</v>
      </c>
      <c r="E21" s="236" t="s">
        <v>471</v>
      </c>
      <c r="F21" s="237" t="s">
        <v>472</v>
      </c>
      <c r="G21" s="226">
        <f t="shared" si="5"/>
        <v>5590751</v>
      </c>
      <c r="H21" s="226">
        <v>3085541</v>
      </c>
      <c r="I21" s="226">
        <f t="shared" si="12"/>
        <v>2505210</v>
      </c>
      <c r="J21" s="226">
        <v>2505210</v>
      </c>
      <c r="K21" s="228">
        <f t="shared" si="6"/>
        <v>2959736.09</v>
      </c>
      <c r="L21" s="228">
        <v>2816246.09</v>
      </c>
      <c r="M21" s="228">
        <f t="shared" si="9"/>
        <v>143490</v>
      </c>
      <c r="N21" s="228">
        <v>143490</v>
      </c>
      <c r="O21" s="227">
        <f t="shared" si="2"/>
        <v>52.9398660394641</v>
      </c>
      <c r="P21" s="227">
        <f t="shared" si="3"/>
        <v>91.27236001725467</v>
      </c>
      <c r="Q21" s="227">
        <f t="shared" si="18"/>
        <v>5.7276635491635437</v>
      </c>
      <c r="R21" s="227">
        <f t="shared" si="19"/>
        <v>5.7276635491635437</v>
      </c>
    </row>
    <row r="22" spans="1:18" s="98" customFormat="1" ht="246.75">
      <c r="A22" s="161"/>
      <c r="B22" s="161"/>
      <c r="C22" s="161"/>
      <c r="D22" s="223"/>
      <c r="E22" s="236" t="s">
        <v>387</v>
      </c>
      <c r="F22" s="237" t="s">
        <v>388</v>
      </c>
      <c r="G22" s="226">
        <f t="shared" si="5"/>
        <v>479780</v>
      </c>
      <c r="H22" s="226"/>
      <c r="I22" s="226">
        <f t="shared" si="12"/>
        <v>479780</v>
      </c>
      <c r="J22" s="226">
        <v>479780</v>
      </c>
      <c r="K22" s="228">
        <f t="shared" si="6"/>
        <v>0</v>
      </c>
      <c r="L22" s="228"/>
      <c r="M22" s="228">
        <f t="shared" si="9"/>
        <v>0</v>
      </c>
      <c r="N22" s="228"/>
      <c r="O22" s="227">
        <f t="shared" ref="O22" si="20">K22/G22*100</f>
        <v>0</v>
      </c>
      <c r="P22" s="227"/>
      <c r="Q22" s="227">
        <f t="shared" ref="Q22" si="21">M22/I22*100</f>
        <v>0</v>
      </c>
      <c r="R22" s="227">
        <f t="shared" ref="R22" si="22">N22/J22*100</f>
        <v>0</v>
      </c>
    </row>
    <row r="23" spans="1:18" s="98" customFormat="1" ht="317.25">
      <c r="A23" s="162" t="s">
        <v>346</v>
      </c>
      <c r="B23" s="162" t="s">
        <v>389</v>
      </c>
      <c r="C23" s="162" t="s">
        <v>198</v>
      </c>
      <c r="D23" s="242" t="s">
        <v>347</v>
      </c>
      <c r="E23" s="236" t="s">
        <v>387</v>
      </c>
      <c r="F23" s="237" t="s">
        <v>388</v>
      </c>
      <c r="G23" s="226">
        <f t="shared" si="5"/>
        <v>67901</v>
      </c>
      <c r="H23" s="226">
        <v>67901</v>
      </c>
      <c r="I23" s="226"/>
      <c r="J23" s="226"/>
      <c r="K23" s="228">
        <f t="shared" ref="K23" si="23">L23+M23</f>
        <v>67901</v>
      </c>
      <c r="L23" s="228">
        <v>67901</v>
      </c>
      <c r="M23" s="228"/>
      <c r="N23" s="228"/>
      <c r="O23" s="227">
        <f t="shared" ref="O23" si="24">K23/G23*100</f>
        <v>100</v>
      </c>
      <c r="P23" s="227">
        <f t="shared" ref="P23:P28" si="25">L23/H23*100</f>
        <v>100</v>
      </c>
      <c r="Q23" s="227"/>
      <c r="R23" s="227"/>
    </row>
    <row r="24" spans="1:18" s="98" customFormat="1" ht="246.75">
      <c r="A24" s="162" t="s">
        <v>449</v>
      </c>
      <c r="B24" s="162" t="s">
        <v>473</v>
      </c>
      <c r="C24" s="206" t="s">
        <v>474</v>
      </c>
      <c r="D24" s="242" t="s">
        <v>475</v>
      </c>
      <c r="E24" s="236" t="s">
        <v>476</v>
      </c>
      <c r="F24" s="237" t="s">
        <v>477</v>
      </c>
      <c r="G24" s="226">
        <f t="shared" si="5"/>
        <v>139900</v>
      </c>
      <c r="H24" s="226">
        <v>139900</v>
      </c>
      <c r="I24" s="226"/>
      <c r="J24" s="226"/>
      <c r="K24" s="228">
        <f t="shared" ref="K24:K26" si="26">L24+M24</f>
        <v>0</v>
      </c>
      <c r="L24" s="228"/>
      <c r="M24" s="228"/>
      <c r="N24" s="228"/>
      <c r="O24" s="227">
        <f t="shared" ref="O24" si="27">K24/G24*100</f>
        <v>0</v>
      </c>
      <c r="P24" s="227">
        <f t="shared" ref="P24" si="28">L24/H24*100</f>
        <v>0</v>
      </c>
      <c r="Q24" s="227"/>
      <c r="R24" s="227"/>
    </row>
    <row r="25" spans="1:18" s="98" customFormat="1" ht="246.75">
      <c r="A25" s="162"/>
      <c r="B25" s="162"/>
      <c r="C25" s="206"/>
      <c r="D25" s="242"/>
      <c r="E25" s="236" t="s">
        <v>562</v>
      </c>
      <c r="F25" s="237" t="s">
        <v>563</v>
      </c>
      <c r="G25" s="226">
        <f t="shared" si="5"/>
        <v>100000</v>
      </c>
      <c r="H25" s="226">
        <v>100000</v>
      </c>
      <c r="I25" s="226"/>
      <c r="J25" s="226"/>
      <c r="K25" s="228">
        <f t="shared" si="26"/>
        <v>0</v>
      </c>
      <c r="L25" s="228"/>
      <c r="M25" s="228"/>
      <c r="N25" s="228"/>
      <c r="O25" s="227">
        <f t="shared" ref="O25" si="29">K25/G25*100</f>
        <v>0</v>
      </c>
      <c r="P25" s="227">
        <f t="shared" ref="P25" si="30">L25/H25*100</f>
        <v>0</v>
      </c>
      <c r="Q25" s="227"/>
      <c r="R25" s="227"/>
    </row>
    <row r="26" spans="1:18" s="98" customFormat="1" ht="352.5">
      <c r="A26" s="162" t="s">
        <v>528</v>
      </c>
      <c r="B26" s="162" t="s">
        <v>555</v>
      </c>
      <c r="C26" s="206" t="s">
        <v>556</v>
      </c>
      <c r="D26" s="242" t="s">
        <v>529</v>
      </c>
      <c r="E26" s="236" t="s">
        <v>565</v>
      </c>
      <c r="F26" s="237" t="s">
        <v>564</v>
      </c>
      <c r="G26" s="226">
        <f t="shared" si="5"/>
        <v>142682</v>
      </c>
      <c r="H26" s="226"/>
      <c r="I26" s="226">
        <f>J26</f>
        <v>142682</v>
      </c>
      <c r="J26" s="226">
        <v>142682</v>
      </c>
      <c r="K26" s="228">
        <f t="shared" si="26"/>
        <v>142681.34</v>
      </c>
      <c r="L26" s="228"/>
      <c r="M26" s="228">
        <f>N26</f>
        <v>142681.34</v>
      </c>
      <c r="N26" s="228">
        <v>142681.34</v>
      </c>
      <c r="O26" s="227">
        <f t="shared" ref="O26" si="31">K26/G26*100</f>
        <v>99.999537432892723</v>
      </c>
      <c r="P26" s="227"/>
      <c r="Q26" s="227"/>
      <c r="R26" s="227"/>
    </row>
    <row r="27" spans="1:18" s="98" customFormat="1" ht="409.5">
      <c r="A27" s="158" t="s">
        <v>202</v>
      </c>
      <c r="B27" s="158" t="s">
        <v>203</v>
      </c>
      <c r="C27" s="160" t="s">
        <v>204</v>
      </c>
      <c r="D27" s="243" t="s">
        <v>205</v>
      </c>
      <c r="E27" s="236" t="s">
        <v>390</v>
      </c>
      <c r="F27" s="237" t="s">
        <v>391</v>
      </c>
      <c r="G27" s="226">
        <f t="shared" si="5"/>
        <v>7350000</v>
      </c>
      <c r="H27" s="226">
        <v>5850000</v>
      </c>
      <c r="I27" s="226">
        <f>J27</f>
        <v>1500000</v>
      </c>
      <c r="J27" s="226">
        <v>1500000</v>
      </c>
      <c r="K27" s="228">
        <f t="shared" si="6"/>
        <v>4132018.04</v>
      </c>
      <c r="L27" s="228">
        <v>4132018.04</v>
      </c>
      <c r="M27" s="228"/>
      <c r="N27" s="228"/>
      <c r="O27" s="227">
        <f t="shared" ref="O27" si="32">K27/G27*100</f>
        <v>56.217932517006808</v>
      </c>
      <c r="P27" s="227">
        <f t="shared" si="25"/>
        <v>70.632787008546998</v>
      </c>
      <c r="Q27" s="227"/>
      <c r="R27" s="227"/>
    </row>
    <row r="28" spans="1:18" s="99" customFormat="1" ht="246.75">
      <c r="A28" s="161" t="s">
        <v>319</v>
      </c>
      <c r="B28" s="161">
        <v>8230</v>
      </c>
      <c r="C28" s="161" t="s">
        <v>325</v>
      </c>
      <c r="D28" s="331" t="s">
        <v>320</v>
      </c>
      <c r="E28" s="236" t="s">
        <v>424</v>
      </c>
      <c r="F28" s="237" t="s">
        <v>425</v>
      </c>
      <c r="G28" s="226">
        <f t="shared" si="5"/>
        <v>157170</v>
      </c>
      <c r="H28" s="226">
        <v>157170</v>
      </c>
      <c r="I28" s="226">
        <f>J28</f>
        <v>0</v>
      </c>
      <c r="J28" s="226">
        <v>0</v>
      </c>
      <c r="K28" s="228">
        <f t="shared" si="6"/>
        <v>131095.62</v>
      </c>
      <c r="L28" s="228">
        <v>131095.62</v>
      </c>
      <c r="M28" s="228">
        <f>N28</f>
        <v>0</v>
      </c>
      <c r="N28" s="228">
        <v>0</v>
      </c>
      <c r="O28" s="227">
        <f t="shared" si="2"/>
        <v>83.410078259209769</v>
      </c>
      <c r="P28" s="227">
        <f t="shared" si="25"/>
        <v>83.410078259209769</v>
      </c>
      <c r="Q28" s="227"/>
      <c r="R28" s="227"/>
    </row>
    <row r="29" spans="1:18" s="99" customFormat="1" ht="282">
      <c r="A29" s="161" t="s">
        <v>414</v>
      </c>
      <c r="B29" s="161">
        <v>8330</v>
      </c>
      <c r="C29" s="161" t="s">
        <v>416</v>
      </c>
      <c r="D29" s="223" t="s">
        <v>415</v>
      </c>
      <c r="E29" s="236" t="s">
        <v>478</v>
      </c>
      <c r="F29" s="237" t="s">
        <v>479</v>
      </c>
      <c r="G29" s="226">
        <f t="shared" si="5"/>
        <v>20450</v>
      </c>
      <c r="H29" s="226"/>
      <c r="I29" s="226">
        <v>20450</v>
      </c>
      <c r="J29" s="226"/>
      <c r="K29" s="228">
        <f t="shared" ref="K29" si="33">L29+M29</f>
        <v>0</v>
      </c>
      <c r="L29" s="228"/>
      <c r="M29" s="228"/>
      <c r="N29" s="228"/>
      <c r="O29" s="227">
        <f t="shared" ref="O29" si="34">K29/G29*100</f>
        <v>0</v>
      </c>
      <c r="P29" s="227"/>
      <c r="Q29" s="227">
        <f t="shared" ref="Q29" si="35">M29/I29*100</f>
        <v>0</v>
      </c>
      <c r="R29" s="227"/>
    </row>
    <row r="30" spans="1:18" s="99" customFormat="1" ht="282">
      <c r="A30" s="164" t="s">
        <v>206</v>
      </c>
      <c r="B30" s="165">
        <v>8313</v>
      </c>
      <c r="C30" s="166" t="s">
        <v>207</v>
      </c>
      <c r="D30" s="244" t="s">
        <v>208</v>
      </c>
      <c r="E30" s="245" t="s">
        <v>209</v>
      </c>
      <c r="F30" s="237" t="s">
        <v>392</v>
      </c>
      <c r="G30" s="228">
        <f t="shared" si="5"/>
        <v>16800</v>
      </c>
      <c r="H30" s="226"/>
      <c r="I30" s="228">
        <v>16800</v>
      </c>
      <c r="J30" s="228"/>
      <c r="K30" s="228">
        <f t="shared" si="6"/>
        <v>270</v>
      </c>
      <c r="L30" s="228"/>
      <c r="M30" s="228">
        <v>270</v>
      </c>
      <c r="N30" s="228"/>
      <c r="O30" s="227">
        <f t="shared" si="2"/>
        <v>1.607142857142857</v>
      </c>
      <c r="P30" s="227"/>
      <c r="Q30" s="227">
        <f t="shared" si="7"/>
        <v>1.607142857142857</v>
      </c>
      <c r="R30" s="227"/>
    </row>
    <row r="31" spans="1:18" s="99" customFormat="1" ht="246.75">
      <c r="A31" s="163" t="s">
        <v>348</v>
      </c>
      <c r="B31" s="167">
        <v>8775</v>
      </c>
      <c r="C31" s="168" t="s">
        <v>393</v>
      </c>
      <c r="D31" s="246" t="s">
        <v>349</v>
      </c>
      <c r="E31" s="245" t="s">
        <v>394</v>
      </c>
      <c r="F31" s="237" t="s">
        <v>395</v>
      </c>
      <c r="G31" s="226">
        <f t="shared" si="5"/>
        <v>244740</v>
      </c>
      <c r="H31" s="226">
        <v>244740</v>
      </c>
      <c r="I31" s="226">
        <f>J31</f>
        <v>0</v>
      </c>
      <c r="J31" s="226"/>
      <c r="K31" s="228">
        <f t="shared" si="6"/>
        <v>184581</v>
      </c>
      <c r="L31" s="228">
        <v>184581</v>
      </c>
      <c r="M31" s="228">
        <f>N31</f>
        <v>0</v>
      </c>
      <c r="N31" s="228"/>
      <c r="O31" s="227">
        <f t="shared" si="2"/>
        <v>75.419220397156167</v>
      </c>
      <c r="P31" s="227">
        <f t="shared" si="3"/>
        <v>75.419220397156167</v>
      </c>
      <c r="Q31" s="227"/>
      <c r="R31" s="361"/>
    </row>
    <row r="32" spans="1:18" s="99" customFormat="1" ht="246.75">
      <c r="A32" s="169"/>
      <c r="B32" s="167"/>
      <c r="C32" s="168"/>
      <c r="D32" s="246"/>
      <c r="E32" s="240" t="s">
        <v>396</v>
      </c>
      <c r="F32" s="237" t="s">
        <v>397</v>
      </c>
      <c r="G32" s="226">
        <f t="shared" si="5"/>
        <v>1331350</v>
      </c>
      <c r="H32" s="226">
        <v>1331350</v>
      </c>
      <c r="I32" s="226"/>
      <c r="J32" s="226"/>
      <c r="K32" s="228">
        <f t="shared" si="6"/>
        <v>193363.9</v>
      </c>
      <c r="L32" s="228">
        <f>116548+76815.9</f>
        <v>193363.9</v>
      </c>
      <c r="M32" s="228"/>
      <c r="N32" s="228"/>
      <c r="O32" s="227">
        <f t="shared" ref="O32" si="36">K32/G32*100</f>
        <v>14.52389679648477</v>
      </c>
      <c r="P32" s="227">
        <f t="shared" ref="P32:P34" si="37">L32/H32*100</f>
        <v>14.52389679648477</v>
      </c>
      <c r="Q32" s="227"/>
      <c r="R32" s="361"/>
    </row>
    <row r="33" spans="1:18" s="99" customFormat="1" ht="409.5">
      <c r="A33" s="282" t="s">
        <v>339</v>
      </c>
      <c r="B33" s="282" t="s">
        <v>216</v>
      </c>
      <c r="C33" s="282" t="s">
        <v>393</v>
      </c>
      <c r="D33" s="283" t="s">
        <v>340</v>
      </c>
      <c r="E33" s="240" t="s">
        <v>480</v>
      </c>
      <c r="F33" s="284" t="s">
        <v>426</v>
      </c>
      <c r="G33" s="226">
        <f t="shared" si="5"/>
        <v>182112</v>
      </c>
      <c r="H33" s="226">
        <v>182112</v>
      </c>
      <c r="I33" s="226"/>
      <c r="J33" s="226"/>
      <c r="K33" s="228">
        <f t="shared" ref="K33" si="38">L33+M33</f>
        <v>146177.29999999999</v>
      </c>
      <c r="L33" s="228">
        <v>146177.29999999999</v>
      </c>
      <c r="M33" s="228"/>
      <c r="N33" s="228"/>
      <c r="O33" s="227">
        <f t="shared" ref="O33" si="39">K33/G33*100</f>
        <v>80.267802231593748</v>
      </c>
      <c r="P33" s="227">
        <f t="shared" ref="P33" si="40">L33/H33*100</f>
        <v>80.267802231593748</v>
      </c>
      <c r="Q33" s="227"/>
      <c r="R33" s="227"/>
    </row>
    <row r="34" spans="1:18" s="202" customFormat="1" ht="317.25">
      <c r="A34" s="158" t="s">
        <v>185</v>
      </c>
      <c r="B34" s="159">
        <v>1142</v>
      </c>
      <c r="C34" s="160" t="s">
        <v>182</v>
      </c>
      <c r="D34" s="238" t="s">
        <v>398</v>
      </c>
      <c r="E34" s="332" t="s">
        <v>481</v>
      </c>
      <c r="F34" s="239" t="s">
        <v>482</v>
      </c>
      <c r="G34" s="226">
        <f t="shared" si="5"/>
        <v>708801</v>
      </c>
      <c r="H34" s="226">
        <v>708801</v>
      </c>
      <c r="I34" s="226">
        <f>J34</f>
        <v>0</v>
      </c>
      <c r="J34" s="226">
        <v>0</v>
      </c>
      <c r="K34" s="228">
        <f t="shared" si="6"/>
        <v>559324.52</v>
      </c>
      <c r="L34" s="228">
        <v>559324.52</v>
      </c>
      <c r="M34" s="228">
        <f>N34</f>
        <v>0</v>
      </c>
      <c r="N34" s="228">
        <v>0</v>
      </c>
      <c r="O34" s="226">
        <f t="shared" ref="O34" si="41">K34/G34*100</f>
        <v>78.911361581036147</v>
      </c>
      <c r="P34" s="226">
        <f t="shared" si="37"/>
        <v>78.911361581036147</v>
      </c>
      <c r="Q34" s="226">
        <v>0</v>
      </c>
      <c r="R34" s="226">
        <v>0</v>
      </c>
    </row>
    <row r="35" spans="1:18" s="202" customFormat="1" ht="138">
      <c r="A35" s="203" t="s">
        <v>417</v>
      </c>
      <c r="B35" s="159"/>
      <c r="C35" s="160"/>
      <c r="D35" s="248" t="s">
        <v>418</v>
      </c>
      <c r="E35" s="247"/>
      <c r="F35" s="237"/>
      <c r="G35" s="249">
        <f>G36</f>
        <v>4370514</v>
      </c>
      <c r="H35" s="249">
        <f t="shared" ref="H35:N35" si="42">H36</f>
        <v>4370514</v>
      </c>
      <c r="I35" s="249">
        <f t="shared" si="42"/>
        <v>0</v>
      </c>
      <c r="J35" s="249">
        <f t="shared" si="42"/>
        <v>0</v>
      </c>
      <c r="K35" s="249">
        <f t="shared" si="42"/>
        <v>3812177.77</v>
      </c>
      <c r="L35" s="249">
        <f t="shared" si="42"/>
        <v>3812177.77</v>
      </c>
      <c r="M35" s="249">
        <f t="shared" si="42"/>
        <v>0</v>
      </c>
      <c r="N35" s="249">
        <f t="shared" si="42"/>
        <v>0</v>
      </c>
      <c r="O35" s="231">
        <f t="shared" ref="O35:P35" si="43">O36</f>
        <v>87.224929836627908</v>
      </c>
      <c r="P35" s="231">
        <f t="shared" si="43"/>
        <v>87.224929836627908</v>
      </c>
      <c r="Q35" s="231"/>
      <c r="R35" s="363"/>
    </row>
    <row r="36" spans="1:18" s="202" customFormat="1" ht="138">
      <c r="A36" s="203" t="s">
        <v>419</v>
      </c>
      <c r="B36" s="159"/>
      <c r="C36" s="160"/>
      <c r="D36" s="248" t="s">
        <v>418</v>
      </c>
      <c r="E36" s="247"/>
      <c r="F36" s="237"/>
      <c r="G36" s="234">
        <f t="shared" ref="G36:G39" si="44">H36+I36</f>
        <v>4370514</v>
      </c>
      <c r="H36" s="234">
        <f>SUM(H37:H39)</f>
        <v>4370514</v>
      </c>
      <c r="I36" s="234">
        <f>SUM(I37:I39)</f>
        <v>0</v>
      </c>
      <c r="J36" s="234">
        <f>SUM(J37:J39)</f>
        <v>0</v>
      </c>
      <c r="K36" s="234">
        <f t="shared" ref="K36" si="45">L36+M36</f>
        <v>3812177.77</v>
      </c>
      <c r="L36" s="234">
        <f>SUM(L37:L39)</f>
        <v>3812177.77</v>
      </c>
      <c r="M36" s="234">
        <f>SUM(M37:M39)</f>
        <v>0</v>
      </c>
      <c r="N36" s="234">
        <f>SUM(N37:N39)</f>
        <v>0</v>
      </c>
      <c r="O36" s="221">
        <f t="shared" ref="O36" si="46">K36/G36*100</f>
        <v>87.224929836627908</v>
      </c>
      <c r="P36" s="221">
        <f t="shared" ref="P36" si="47">L36/H36*100</f>
        <v>87.224929836627908</v>
      </c>
      <c r="Q36" s="221"/>
      <c r="R36" s="360"/>
    </row>
    <row r="37" spans="1:18" s="202" customFormat="1" ht="246.75">
      <c r="A37" s="63" t="s">
        <v>411</v>
      </c>
      <c r="B37" s="204">
        <v>3035</v>
      </c>
      <c r="C37" s="205">
        <v>1070</v>
      </c>
      <c r="D37" s="250" t="s">
        <v>401</v>
      </c>
      <c r="E37" s="236" t="s">
        <v>485</v>
      </c>
      <c r="F37" s="237" t="s">
        <v>486</v>
      </c>
      <c r="G37" s="228">
        <f t="shared" si="44"/>
        <v>71000</v>
      </c>
      <c r="H37" s="228">
        <v>71000</v>
      </c>
      <c r="I37" s="226"/>
      <c r="J37" s="226"/>
      <c r="K37" s="228">
        <f t="shared" ref="K37:K39" si="48">L37+M37</f>
        <v>21207.05</v>
      </c>
      <c r="L37" s="228">
        <v>21207.05</v>
      </c>
      <c r="M37" s="228"/>
      <c r="N37" s="228"/>
      <c r="O37" s="227">
        <f t="shared" ref="O37:O39" si="49">K37/G37*100</f>
        <v>29.869084507042253</v>
      </c>
      <c r="P37" s="227">
        <f t="shared" ref="P37:P39" si="50">L37/H37*100</f>
        <v>29.869084507042253</v>
      </c>
      <c r="Q37" s="227"/>
      <c r="R37" s="227"/>
    </row>
    <row r="38" spans="1:18" s="202" customFormat="1" ht="246.75">
      <c r="A38" s="63" t="s">
        <v>422</v>
      </c>
      <c r="B38" s="63" t="s">
        <v>427</v>
      </c>
      <c r="C38" s="63" t="s">
        <v>405</v>
      </c>
      <c r="D38" s="244" t="s">
        <v>423</v>
      </c>
      <c r="E38" s="247" t="s">
        <v>483</v>
      </c>
      <c r="F38" s="284" t="s">
        <v>484</v>
      </c>
      <c r="G38" s="228">
        <f t="shared" si="44"/>
        <v>21000</v>
      </c>
      <c r="H38" s="228">
        <v>21000</v>
      </c>
      <c r="I38" s="226"/>
      <c r="J38" s="226"/>
      <c r="K38" s="228">
        <f t="shared" ref="K38" si="51">L38+M38</f>
        <v>3335.72</v>
      </c>
      <c r="L38" s="228">
        <v>3335.72</v>
      </c>
      <c r="M38" s="228"/>
      <c r="N38" s="228"/>
      <c r="O38" s="227">
        <f t="shared" ref="O38" si="52">K38/G38*100</f>
        <v>15.884380952380953</v>
      </c>
      <c r="P38" s="227">
        <f t="shared" ref="P38" si="53">L38/H38*100</f>
        <v>15.884380952380953</v>
      </c>
      <c r="Q38" s="227"/>
      <c r="R38" s="227"/>
    </row>
    <row r="39" spans="1:18" s="202" customFormat="1" ht="246.75">
      <c r="A39" s="162" t="s">
        <v>413</v>
      </c>
      <c r="B39" s="204">
        <v>3242</v>
      </c>
      <c r="C39" s="206" t="s">
        <v>192</v>
      </c>
      <c r="D39" s="240" t="s">
        <v>193</v>
      </c>
      <c r="E39" s="236" t="s">
        <v>385</v>
      </c>
      <c r="F39" s="237" t="s">
        <v>386</v>
      </c>
      <c r="G39" s="228">
        <f t="shared" si="44"/>
        <v>4278514</v>
      </c>
      <c r="H39" s="226">
        <v>4278514</v>
      </c>
      <c r="I39" s="226"/>
      <c r="J39" s="226"/>
      <c r="K39" s="228">
        <f t="shared" si="48"/>
        <v>3787635</v>
      </c>
      <c r="L39" s="228">
        <v>3787635</v>
      </c>
      <c r="M39" s="228"/>
      <c r="N39" s="228"/>
      <c r="O39" s="227">
        <f t="shared" si="49"/>
        <v>88.526881061976198</v>
      </c>
      <c r="P39" s="227">
        <f t="shared" si="50"/>
        <v>88.526881061976198</v>
      </c>
      <c r="Q39" s="227"/>
      <c r="R39" s="227"/>
    </row>
    <row r="40" spans="1:18" s="151" customFormat="1" ht="172.5">
      <c r="A40" s="170" t="s">
        <v>210</v>
      </c>
      <c r="B40" s="171"/>
      <c r="C40" s="170"/>
      <c r="D40" s="251" t="s">
        <v>370</v>
      </c>
      <c r="E40" s="252"/>
      <c r="F40" s="253"/>
      <c r="G40" s="231">
        <f>G41</f>
        <v>217450</v>
      </c>
      <c r="H40" s="231">
        <f t="shared" ref="H40:R40" si="54">H41</f>
        <v>217450</v>
      </c>
      <c r="I40" s="231">
        <f t="shared" si="54"/>
        <v>0</v>
      </c>
      <c r="J40" s="231">
        <f t="shared" si="54"/>
        <v>0</v>
      </c>
      <c r="K40" s="231">
        <f t="shared" si="54"/>
        <v>187845.5</v>
      </c>
      <c r="L40" s="231">
        <f t="shared" si="54"/>
        <v>187845.5</v>
      </c>
      <c r="M40" s="231">
        <f t="shared" si="54"/>
        <v>0</v>
      </c>
      <c r="N40" s="231">
        <f t="shared" si="54"/>
        <v>0</v>
      </c>
      <c r="O40" s="231">
        <f t="shared" si="54"/>
        <v>86.385605886410673</v>
      </c>
      <c r="P40" s="231">
        <f t="shared" si="54"/>
        <v>86.385605886410673</v>
      </c>
      <c r="Q40" s="231">
        <f t="shared" si="54"/>
        <v>0</v>
      </c>
      <c r="R40" s="231">
        <f t="shared" si="54"/>
        <v>0</v>
      </c>
    </row>
    <row r="41" spans="1:18" s="99" customFormat="1" ht="207">
      <c r="A41" s="170" t="s">
        <v>371</v>
      </c>
      <c r="B41" s="171"/>
      <c r="C41" s="170"/>
      <c r="D41" s="251" t="s">
        <v>372</v>
      </c>
      <c r="E41" s="254"/>
      <c r="F41" s="255"/>
      <c r="G41" s="231">
        <f>H41</f>
        <v>217450</v>
      </c>
      <c r="H41" s="231">
        <f>H42</f>
        <v>217450</v>
      </c>
      <c r="I41" s="231"/>
      <c r="J41" s="231"/>
      <c r="K41" s="234">
        <f>L41</f>
        <v>187845.5</v>
      </c>
      <c r="L41" s="234">
        <f>L42</f>
        <v>187845.5</v>
      </c>
      <c r="M41" s="234"/>
      <c r="N41" s="234"/>
      <c r="O41" s="221">
        <f t="shared" si="2"/>
        <v>86.385605886410673</v>
      </c>
      <c r="P41" s="221">
        <f t="shared" si="3"/>
        <v>86.385605886410673</v>
      </c>
      <c r="Q41" s="221"/>
      <c r="R41" s="221"/>
    </row>
    <row r="42" spans="1:18" s="99" customFormat="1" ht="317.25">
      <c r="A42" s="155" t="s">
        <v>211</v>
      </c>
      <c r="B42" s="156">
        <v>4082</v>
      </c>
      <c r="C42" s="155" t="s">
        <v>212</v>
      </c>
      <c r="D42" s="256" t="s">
        <v>213</v>
      </c>
      <c r="E42" s="240" t="s">
        <v>399</v>
      </c>
      <c r="F42" s="237" t="s">
        <v>400</v>
      </c>
      <c r="G42" s="226">
        <f>H42+I42</f>
        <v>217450</v>
      </c>
      <c r="H42" s="226">
        <v>217450</v>
      </c>
      <c r="I42" s="226"/>
      <c r="J42" s="226"/>
      <c r="K42" s="228">
        <f t="shared" ref="K42:K50" si="55">L42+M42</f>
        <v>187845.5</v>
      </c>
      <c r="L42" s="228">
        <v>187845.5</v>
      </c>
      <c r="M42" s="228"/>
      <c r="N42" s="228"/>
      <c r="O42" s="227">
        <f t="shared" si="2"/>
        <v>86.385605886410673</v>
      </c>
      <c r="P42" s="227">
        <f t="shared" si="3"/>
        <v>86.385605886410673</v>
      </c>
      <c r="Q42" s="221"/>
      <c r="R42" s="221"/>
    </row>
    <row r="43" spans="1:18" s="151" customFormat="1" ht="172.5">
      <c r="A43" s="170" t="s">
        <v>373</v>
      </c>
      <c r="B43" s="171"/>
      <c r="C43" s="170"/>
      <c r="D43" s="257" t="s">
        <v>374</v>
      </c>
      <c r="E43" s="258"/>
      <c r="F43" s="255"/>
      <c r="G43" s="234">
        <f>G44</f>
        <v>3087611</v>
      </c>
      <c r="H43" s="234">
        <f t="shared" ref="H43:R43" si="56">H44</f>
        <v>336000</v>
      </c>
      <c r="I43" s="234">
        <f t="shared" si="56"/>
        <v>2751611</v>
      </c>
      <c r="J43" s="234">
        <f t="shared" si="56"/>
        <v>2751611</v>
      </c>
      <c r="K43" s="234">
        <f t="shared" si="55"/>
        <v>3021611</v>
      </c>
      <c r="L43" s="234">
        <f t="shared" si="56"/>
        <v>270000</v>
      </c>
      <c r="M43" s="234">
        <f t="shared" si="56"/>
        <v>2751611</v>
      </c>
      <c r="N43" s="234">
        <f t="shared" si="56"/>
        <v>2751611</v>
      </c>
      <c r="O43" s="231">
        <f>O44</f>
        <v>97.862425026986884</v>
      </c>
      <c r="P43" s="231">
        <f t="shared" si="56"/>
        <v>80.357142857142861</v>
      </c>
      <c r="Q43" s="231">
        <f t="shared" si="56"/>
        <v>100</v>
      </c>
      <c r="R43" s="231">
        <f t="shared" si="56"/>
        <v>100</v>
      </c>
    </row>
    <row r="44" spans="1:18" s="99" customFormat="1" ht="207">
      <c r="A44" s="170" t="s">
        <v>214</v>
      </c>
      <c r="B44" s="171"/>
      <c r="C44" s="170"/>
      <c r="D44" s="257" t="s">
        <v>375</v>
      </c>
      <c r="E44" s="254"/>
      <c r="F44" s="255"/>
      <c r="G44" s="231">
        <f t="shared" ref="G44:G49" si="57">H44+I44</f>
        <v>3087611</v>
      </c>
      <c r="H44" s="231">
        <f>H45+H46+H49+H47+H48</f>
        <v>336000</v>
      </c>
      <c r="I44" s="231">
        <f>I45+I46+I49+I47+I48</f>
        <v>2751611</v>
      </c>
      <c r="J44" s="231">
        <f>J45+J46+J49+J47+J48</f>
        <v>2751611</v>
      </c>
      <c r="K44" s="234">
        <f t="shared" si="55"/>
        <v>3021611</v>
      </c>
      <c r="L44" s="231">
        <f t="shared" ref="L44" si="58">L45+L46+L49</f>
        <v>270000</v>
      </c>
      <c r="M44" s="231">
        <f>M45+M46+M49+M47+M48</f>
        <v>2751611</v>
      </c>
      <c r="N44" s="231">
        <f>N45+N46+N49+N47+N48</f>
        <v>2751611</v>
      </c>
      <c r="O44" s="221">
        <f>K44/G44*100</f>
        <v>97.862425026986884</v>
      </c>
      <c r="P44" s="221">
        <f t="shared" ref="P44" si="59">L44/H44*100</f>
        <v>80.357142857142861</v>
      </c>
      <c r="Q44" s="221">
        <f t="shared" ref="Q44" si="60">M44/I44*100</f>
        <v>100</v>
      </c>
      <c r="R44" s="221">
        <f t="shared" ref="R44" si="61">N44/J44*100</f>
        <v>100</v>
      </c>
    </row>
    <row r="45" spans="1:18" s="99" customFormat="1" ht="282">
      <c r="A45" s="155" t="s">
        <v>166</v>
      </c>
      <c r="B45" s="155" t="s">
        <v>167</v>
      </c>
      <c r="C45" s="155" t="s">
        <v>216</v>
      </c>
      <c r="D45" s="244" t="s">
        <v>168</v>
      </c>
      <c r="E45" s="240" t="s">
        <v>487</v>
      </c>
      <c r="F45" s="239" t="s">
        <v>488</v>
      </c>
      <c r="G45" s="226">
        <f t="shared" si="57"/>
        <v>186000</v>
      </c>
      <c r="H45" s="226">
        <v>186000</v>
      </c>
      <c r="I45" s="226"/>
      <c r="J45" s="226"/>
      <c r="K45" s="228">
        <f t="shared" si="55"/>
        <v>170000</v>
      </c>
      <c r="L45" s="228">
        <v>170000</v>
      </c>
      <c r="M45" s="228">
        <v>0</v>
      </c>
      <c r="N45" s="228">
        <v>0</v>
      </c>
      <c r="O45" s="227">
        <f t="shared" ref="O45" si="62">K45/G45*100</f>
        <v>91.397849462365585</v>
      </c>
      <c r="P45" s="227">
        <f t="shared" ref="P45" si="63">L45/H45*100</f>
        <v>91.397849462365585</v>
      </c>
      <c r="Q45" s="227"/>
      <c r="R45" s="227"/>
    </row>
    <row r="46" spans="1:18" s="99" customFormat="1" ht="246.75">
      <c r="A46" s="155"/>
      <c r="B46" s="155"/>
      <c r="C46" s="155"/>
      <c r="D46" s="244"/>
      <c r="E46" s="245" t="s">
        <v>394</v>
      </c>
      <c r="F46" s="237" t="s">
        <v>395</v>
      </c>
      <c r="G46" s="226">
        <f t="shared" si="57"/>
        <v>50000</v>
      </c>
      <c r="H46" s="226">
        <v>50000</v>
      </c>
      <c r="I46" s="226"/>
      <c r="J46" s="226"/>
      <c r="K46" s="228">
        <f t="shared" si="55"/>
        <v>50000</v>
      </c>
      <c r="L46" s="228">
        <v>50000</v>
      </c>
      <c r="M46" s="362"/>
      <c r="N46" s="362"/>
      <c r="O46" s="227">
        <f t="shared" ref="O46:O49" si="64">K46/G46*100</f>
        <v>100</v>
      </c>
      <c r="P46" s="227">
        <f t="shared" ref="P46:P49" si="65">L46/H46*100</f>
        <v>100</v>
      </c>
      <c r="Q46" s="361"/>
      <c r="R46" s="361"/>
    </row>
    <row r="47" spans="1:18" s="99" customFormat="1" ht="246.75">
      <c r="A47" s="155"/>
      <c r="B47" s="155"/>
      <c r="C47" s="155"/>
      <c r="D47" s="244"/>
      <c r="E47" s="245" t="s">
        <v>396</v>
      </c>
      <c r="F47" s="237" t="s">
        <v>489</v>
      </c>
      <c r="G47" s="226">
        <f t="shared" si="57"/>
        <v>2751611</v>
      </c>
      <c r="H47" s="226"/>
      <c r="I47" s="226">
        <f>J47</f>
        <v>2751611</v>
      </c>
      <c r="J47" s="226">
        <v>2751611</v>
      </c>
      <c r="K47" s="228">
        <f t="shared" si="55"/>
        <v>2751611</v>
      </c>
      <c r="L47" s="362"/>
      <c r="M47" s="228">
        <f>N47</f>
        <v>2751611</v>
      </c>
      <c r="N47" s="228">
        <v>2751611</v>
      </c>
      <c r="O47" s="227">
        <f t="shared" ref="O47:O48" si="66">K47/G47*100</f>
        <v>100</v>
      </c>
      <c r="P47" s="227"/>
      <c r="Q47" s="227">
        <f t="shared" ref="Q47" si="67">M47/I47*100</f>
        <v>100</v>
      </c>
      <c r="R47" s="227">
        <f t="shared" ref="R47" si="68">N47/J47*100</f>
        <v>100</v>
      </c>
    </row>
    <row r="48" spans="1:18" s="99" customFormat="1" ht="246.75">
      <c r="A48" s="155"/>
      <c r="B48" s="155"/>
      <c r="C48" s="155"/>
      <c r="D48" s="244"/>
      <c r="E48" s="245" t="s">
        <v>490</v>
      </c>
      <c r="F48" s="237" t="s">
        <v>491</v>
      </c>
      <c r="G48" s="226">
        <f t="shared" si="57"/>
        <v>50000</v>
      </c>
      <c r="H48" s="226">
        <v>50000</v>
      </c>
      <c r="I48" s="226"/>
      <c r="J48" s="226"/>
      <c r="K48" s="228">
        <f t="shared" si="55"/>
        <v>50000</v>
      </c>
      <c r="L48" s="228">
        <v>50000</v>
      </c>
      <c r="M48" s="228"/>
      <c r="N48" s="228"/>
      <c r="O48" s="227">
        <f t="shared" si="66"/>
        <v>100</v>
      </c>
      <c r="P48" s="227">
        <f t="shared" ref="P48" si="69">L48/H48*100</f>
        <v>100</v>
      </c>
      <c r="Q48" s="227"/>
      <c r="R48" s="227"/>
    </row>
    <row r="49" spans="1:18" s="99" customFormat="1" ht="246.75">
      <c r="A49" s="155"/>
      <c r="B49" s="155"/>
      <c r="C49" s="155"/>
      <c r="D49" s="244"/>
      <c r="E49" s="236" t="s">
        <v>424</v>
      </c>
      <c r="F49" s="237" t="s">
        <v>425</v>
      </c>
      <c r="G49" s="226">
        <f t="shared" si="57"/>
        <v>50000</v>
      </c>
      <c r="H49" s="226">
        <v>50000</v>
      </c>
      <c r="I49" s="226"/>
      <c r="J49" s="226"/>
      <c r="K49" s="228">
        <f t="shared" si="55"/>
        <v>50000</v>
      </c>
      <c r="L49" s="228">
        <v>50000</v>
      </c>
      <c r="M49" s="228"/>
      <c r="N49" s="228"/>
      <c r="O49" s="227">
        <f t="shared" si="64"/>
        <v>100</v>
      </c>
      <c r="P49" s="227">
        <f t="shared" si="65"/>
        <v>100</v>
      </c>
      <c r="Q49" s="227"/>
      <c r="R49" s="227"/>
    </row>
    <row r="50" spans="1:18" s="99" customFormat="1" ht="34.5">
      <c r="A50" s="101" t="s">
        <v>217</v>
      </c>
      <c r="B50" s="101" t="s">
        <v>217</v>
      </c>
      <c r="C50" s="101" t="s">
        <v>217</v>
      </c>
      <c r="D50" s="259" t="s">
        <v>81</v>
      </c>
      <c r="E50" s="259" t="s">
        <v>217</v>
      </c>
      <c r="F50" s="259" t="s">
        <v>217</v>
      </c>
      <c r="G50" s="222">
        <f>H50+I50</f>
        <v>49861651.200000003</v>
      </c>
      <c r="H50" s="221">
        <f>H9+H12+H41+H44+H35</f>
        <v>39876118.200000003</v>
      </c>
      <c r="I50" s="222">
        <f>I9+I12+I41+I44+I35</f>
        <v>9985533</v>
      </c>
      <c r="J50" s="222">
        <f>J9+J12+J41+J44+J35</f>
        <v>9948283</v>
      </c>
      <c r="K50" s="222">
        <f t="shared" si="55"/>
        <v>33131776.289999999</v>
      </c>
      <c r="L50" s="222">
        <f>L9+L12+L41+L44+L35</f>
        <v>28599119.949999999</v>
      </c>
      <c r="M50" s="222">
        <f>M9+M12+M41+M44+M35</f>
        <v>4532656.34</v>
      </c>
      <c r="N50" s="222">
        <f>N9+N12+N41+N44+N35</f>
        <v>4532386.34</v>
      </c>
      <c r="O50" s="221">
        <f t="shared" si="2"/>
        <v>66.447410971420055</v>
      </c>
      <c r="P50" s="221">
        <f t="shared" si="3"/>
        <v>71.719919693687729</v>
      </c>
      <c r="Q50" s="221">
        <f t="shared" si="7"/>
        <v>45.392232342529937</v>
      </c>
      <c r="R50" s="221">
        <f t="shared" si="8"/>
        <v>45.559483380197364</v>
      </c>
    </row>
    <row r="51" spans="1:18" s="98" customFormat="1" ht="35.25">
      <c r="A51" s="102"/>
      <c r="B51" s="102"/>
      <c r="C51" s="102"/>
      <c r="D51" s="260"/>
      <c r="E51" s="260"/>
      <c r="F51" s="260"/>
      <c r="G51" s="260"/>
      <c r="H51" s="260"/>
      <c r="I51" s="260"/>
      <c r="J51" s="260"/>
      <c r="K51" s="260"/>
      <c r="L51" s="260"/>
      <c r="M51" s="260"/>
      <c r="N51" s="260"/>
      <c r="O51" s="260"/>
      <c r="P51" s="260"/>
      <c r="Q51" s="260"/>
      <c r="R51" s="260"/>
    </row>
    <row r="52" spans="1:18" s="98" customFormat="1" ht="26.25">
      <c r="A52" s="102"/>
      <c r="B52" s="102"/>
      <c r="C52" s="102"/>
      <c r="D52" s="102"/>
      <c r="E52" s="102"/>
      <c r="F52" s="102"/>
      <c r="G52" s="102"/>
      <c r="H52" s="102"/>
      <c r="I52" s="102"/>
      <c r="J52" s="102"/>
      <c r="K52" s="102"/>
      <c r="L52" s="102"/>
      <c r="M52" s="102"/>
      <c r="N52" s="102"/>
      <c r="O52" s="102"/>
      <c r="P52" s="102"/>
      <c r="Q52" s="102"/>
      <c r="R52" s="102"/>
    </row>
    <row r="53" spans="1:18" s="98" customFormat="1"/>
  </sheetData>
  <mergeCells count="22">
    <mergeCell ref="I5:J5"/>
    <mergeCell ref="B4:B6"/>
    <mergeCell ref="C4:C6"/>
    <mergeCell ref="D4:D6"/>
    <mergeCell ref="G5:G6"/>
    <mergeCell ref="H5:H6"/>
    <mergeCell ref="P1:R1"/>
    <mergeCell ref="K5:K6"/>
    <mergeCell ref="L5:L6"/>
    <mergeCell ref="M5:N5"/>
    <mergeCell ref="O5:O6"/>
    <mergeCell ref="P5:P6"/>
    <mergeCell ref="I1:K1"/>
    <mergeCell ref="A2:J2"/>
    <mergeCell ref="A3:F3"/>
    <mergeCell ref="Q5:R5"/>
    <mergeCell ref="E4:E6"/>
    <mergeCell ref="F4:F6"/>
    <mergeCell ref="G4:J4"/>
    <mergeCell ref="K4:N4"/>
    <mergeCell ref="O4:R4"/>
    <mergeCell ref="A4:A6"/>
  </mergeCells>
  <hyperlinks>
    <hyperlink ref="E23" r:id="rId1" display="http://www.arciz-rada.gov.ua/doc/8/pr/10/8_10_pr2_d1.doc"/>
    <hyperlink ref="E22" r:id="rId2" display="http://www.arciz-rada.gov.ua/doc/8/pr/10/8_10_pr2_d1.doc"/>
  </hyperlinks>
  <pageMargins left="0.25" right="0.25" top="0.75" bottom="0.75" header="0.3" footer="0.3"/>
  <pageSetup paperSize="9" scale="28" fitToHeight="0" orientation="landscape" r:id="rId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abSelected="1" view="pageBreakPreview" topLeftCell="A10" zoomScale="70" zoomScaleNormal="100" zoomScaleSheetLayoutView="70" workbookViewId="0">
      <selection activeCell="F1" sqref="F1:H1"/>
    </sheetView>
  </sheetViews>
  <sheetFormatPr defaultRowHeight="26.25"/>
  <cols>
    <col min="1" max="1" width="16.42578125" style="140" customWidth="1"/>
    <col min="2" max="2" width="17.42578125" style="140" customWidth="1"/>
    <col min="3" max="3" width="17.5703125" style="140" customWidth="1"/>
    <col min="4" max="4" width="76.28515625" style="141" customWidth="1"/>
    <col min="5" max="5" width="82.28515625" style="140" customWidth="1"/>
    <col min="6" max="6" width="29.85546875" style="287" customWidth="1"/>
    <col min="7" max="7" width="29.85546875" style="146" customWidth="1"/>
    <col min="8" max="8" width="18.5703125" style="295" customWidth="1"/>
    <col min="9" max="256" width="9.140625" style="140"/>
    <col min="257" max="257" width="16.42578125" style="140" customWidth="1"/>
    <col min="258" max="258" width="17.42578125" style="140" customWidth="1"/>
    <col min="259" max="259" width="17.5703125" style="140" customWidth="1"/>
    <col min="260" max="260" width="76.28515625" style="140" customWidth="1"/>
    <col min="261" max="261" width="82.28515625" style="140" customWidth="1"/>
    <col min="262" max="262" width="24.85546875" style="140" customWidth="1"/>
    <col min="263" max="263" width="13.140625" style="140" customWidth="1"/>
    <col min="264" max="512" width="9.140625" style="140"/>
    <col min="513" max="513" width="16.42578125" style="140" customWidth="1"/>
    <col min="514" max="514" width="17.42578125" style="140" customWidth="1"/>
    <col min="515" max="515" width="17.5703125" style="140" customWidth="1"/>
    <col min="516" max="516" width="76.28515625" style="140" customWidth="1"/>
    <col min="517" max="517" width="82.28515625" style="140" customWidth="1"/>
    <col min="518" max="518" width="24.85546875" style="140" customWidth="1"/>
    <col min="519" max="519" width="13.140625" style="140" customWidth="1"/>
    <col min="520" max="768" width="9.140625" style="140"/>
    <col min="769" max="769" width="16.42578125" style="140" customWidth="1"/>
    <col min="770" max="770" width="17.42578125" style="140" customWidth="1"/>
    <col min="771" max="771" width="17.5703125" style="140" customWidth="1"/>
    <col min="772" max="772" width="76.28515625" style="140" customWidth="1"/>
    <col min="773" max="773" width="82.28515625" style="140" customWidth="1"/>
    <col min="774" max="774" width="24.85546875" style="140" customWidth="1"/>
    <col min="775" max="775" width="13.140625" style="140" customWidth="1"/>
    <col min="776" max="1024" width="9.140625" style="140"/>
    <col min="1025" max="1025" width="16.42578125" style="140" customWidth="1"/>
    <col min="1026" max="1026" width="17.42578125" style="140" customWidth="1"/>
    <col min="1027" max="1027" width="17.5703125" style="140" customWidth="1"/>
    <col min="1028" max="1028" width="76.28515625" style="140" customWidth="1"/>
    <col min="1029" max="1029" width="82.28515625" style="140" customWidth="1"/>
    <col min="1030" max="1030" width="24.85546875" style="140" customWidth="1"/>
    <col min="1031" max="1031" width="13.140625" style="140" customWidth="1"/>
    <col min="1032" max="1280" width="9.140625" style="140"/>
    <col min="1281" max="1281" width="16.42578125" style="140" customWidth="1"/>
    <col min="1282" max="1282" width="17.42578125" style="140" customWidth="1"/>
    <col min="1283" max="1283" width="17.5703125" style="140" customWidth="1"/>
    <col min="1284" max="1284" width="76.28515625" style="140" customWidth="1"/>
    <col min="1285" max="1285" width="82.28515625" style="140" customWidth="1"/>
    <col min="1286" max="1286" width="24.85546875" style="140" customWidth="1"/>
    <col min="1287" max="1287" width="13.140625" style="140" customWidth="1"/>
    <col min="1288" max="1536" width="9.140625" style="140"/>
    <col min="1537" max="1537" width="16.42578125" style="140" customWidth="1"/>
    <col min="1538" max="1538" width="17.42578125" style="140" customWidth="1"/>
    <col min="1539" max="1539" width="17.5703125" style="140" customWidth="1"/>
    <col min="1540" max="1540" width="76.28515625" style="140" customWidth="1"/>
    <col min="1541" max="1541" width="82.28515625" style="140" customWidth="1"/>
    <col min="1542" max="1542" width="24.85546875" style="140" customWidth="1"/>
    <col min="1543" max="1543" width="13.140625" style="140" customWidth="1"/>
    <col min="1544" max="1792" width="9.140625" style="140"/>
    <col min="1793" max="1793" width="16.42578125" style="140" customWidth="1"/>
    <col min="1794" max="1794" width="17.42578125" style="140" customWidth="1"/>
    <col min="1795" max="1795" width="17.5703125" style="140" customWidth="1"/>
    <col min="1796" max="1796" width="76.28515625" style="140" customWidth="1"/>
    <col min="1797" max="1797" width="82.28515625" style="140" customWidth="1"/>
    <col min="1798" max="1798" width="24.85546875" style="140" customWidth="1"/>
    <col min="1799" max="1799" width="13.140625" style="140" customWidth="1"/>
    <col min="1800" max="2048" width="9.140625" style="140"/>
    <col min="2049" max="2049" width="16.42578125" style="140" customWidth="1"/>
    <col min="2050" max="2050" width="17.42578125" style="140" customWidth="1"/>
    <col min="2051" max="2051" width="17.5703125" style="140" customWidth="1"/>
    <col min="2052" max="2052" width="76.28515625" style="140" customWidth="1"/>
    <col min="2053" max="2053" width="82.28515625" style="140" customWidth="1"/>
    <col min="2054" max="2054" width="24.85546875" style="140" customWidth="1"/>
    <col min="2055" max="2055" width="13.140625" style="140" customWidth="1"/>
    <col min="2056" max="2304" width="9.140625" style="140"/>
    <col min="2305" max="2305" width="16.42578125" style="140" customWidth="1"/>
    <col min="2306" max="2306" width="17.42578125" style="140" customWidth="1"/>
    <col min="2307" max="2307" width="17.5703125" style="140" customWidth="1"/>
    <col min="2308" max="2308" width="76.28515625" style="140" customWidth="1"/>
    <col min="2309" max="2309" width="82.28515625" style="140" customWidth="1"/>
    <col min="2310" max="2310" width="24.85546875" style="140" customWidth="1"/>
    <col min="2311" max="2311" width="13.140625" style="140" customWidth="1"/>
    <col min="2312" max="2560" width="9.140625" style="140"/>
    <col min="2561" max="2561" width="16.42578125" style="140" customWidth="1"/>
    <col min="2562" max="2562" width="17.42578125" style="140" customWidth="1"/>
    <col min="2563" max="2563" width="17.5703125" style="140" customWidth="1"/>
    <col min="2564" max="2564" width="76.28515625" style="140" customWidth="1"/>
    <col min="2565" max="2565" width="82.28515625" style="140" customWidth="1"/>
    <col min="2566" max="2566" width="24.85546875" style="140" customWidth="1"/>
    <col min="2567" max="2567" width="13.140625" style="140" customWidth="1"/>
    <col min="2568" max="2816" width="9.140625" style="140"/>
    <col min="2817" max="2817" width="16.42578125" style="140" customWidth="1"/>
    <col min="2818" max="2818" width="17.42578125" style="140" customWidth="1"/>
    <col min="2819" max="2819" width="17.5703125" style="140" customWidth="1"/>
    <col min="2820" max="2820" width="76.28515625" style="140" customWidth="1"/>
    <col min="2821" max="2821" width="82.28515625" style="140" customWidth="1"/>
    <col min="2822" max="2822" width="24.85546875" style="140" customWidth="1"/>
    <col min="2823" max="2823" width="13.140625" style="140" customWidth="1"/>
    <col min="2824" max="3072" width="9.140625" style="140"/>
    <col min="3073" max="3073" width="16.42578125" style="140" customWidth="1"/>
    <col min="3074" max="3074" width="17.42578125" style="140" customWidth="1"/>
    <col min="3075" max="3075" width="17.5703125" style="140" customWidth="1"/>
    <col min="3076" max="3076" width="76.28515625" style="140" customWidth="1"/>
    <col min="3077" max="3077" width="82.28515625" style="140" customWidth="1"/>
    <col min="3078" max="3078" width="24.85546875" style="140" customWidth="1"/>
    <col min="3079" max="3079" width="13.140625" style="140" customWidth="1"/>
    <col min="3080" max="3328" width="9.140625" style="140"/>
    <col min="3329" max="3329" width="16.42578125" style="140" customWidth="1"/>
    <col min="3330" max="3330" width="17.42578125" style="140" customWidth="1"/>
    <col min="3331" max="3331" width="17.5703125" style="140" customWidth="1"/>
    <col min="3332" max="3332" width="76.28515625" style="140" customWidth="1"/>
    <col min="3333" max="3333" width="82.28515625" style="140" customWidth="1"/>
    <col min="3334" max="3334" width="24.85546875" style="140" customWidth="1"/>
    <col min="3335" max="3335" width="13.140625" style="140" customWidth="1"/>
    <col min="3336" max="3584" width="9.140625" style="140"/>
    <col min="3585" max="3585" width="16.42578125" style="140" customWidth="1"/>
    <col min="3586" max="3586" width="17.42578125" style="140" customWidth="1"/>
    <col min="3587" max="3587" width="17.5703125" style="140" customWidth="1"/>
    <col min="3588" max="3588" width="76.28515625" style="140" customWidth="1"/>
    <col min="3589" max="3589" width="82.28515625" style="140" customWidth="1"/>
    <col min="3590" max="3590" width="24.85546875" style="140" customWidth="1"/>
    <col min="3591" max="3591" width="13.140625" style="140" customWidth="1"/>
    <col min="3592" max="3840" width="9.140625" style="140"/>
    <col min="3841" max="3841" width="16.42578125" style="140" customWidth="1"/>
    <col min="3842" max="3842" width="17.42578125" style="140" customWidth="1"/>
    <col min="3843" max="3843" width="17.5703125" style="140" customWidth="1"/>
    <col min="3844" max="3844" width="76.28515625" style="140" customWidth="1"/>
    <col min="3845" max="3845" width="82.28515625" style="140" customWidth="1"/>
    <col min="3846" max="3846" width="24.85546875" style="140" customWidth="1"/>
    <col min="3847" max="3847" width="13.140625" style="140" customWidth="1"/>
    <col min="3848" max="4096" width="9.140625" style="140"/>
    <col min="4097" max="4097" width="16.42578125" style="140" customWidth="1"/>
    <col min="4098" max="4098" width="17.42578125" style="140" customWidth="1"/>
    <col min="4099" max="4099" width="17.5703125" style="140" customWidth="1"/>
    <col min="4100" max="4100" width="76.28515625" style="140" customWidth="1"/>
    <col min="4101" max="4101" width="82.28515625" style="140" customWidth="1"/>
    <col min="4102" max="4102" width="24.85546875" style="140" customWidth="1"/>
    <col min="4103" max="4103" width="13.140625" style="140" customWidth="1"/>
    <col min="4104" max="4352" width="9.140625" style="140"/>
    <col min="4353" max="4353" width="16.42578125" style="140" customWidth="1"/>
    <col min="4354" max="4354" width="17.42578125" style="140" customWidth="1"/>
    <col min="4355" max="4355" width="17.5703125" style="140" customWidth="1"/>
    <col min="4356" max="4356" width="76.28515625" style="140" customWidth="1"/>
    <col min="4357" max="4357" width="82.28515625" style="140" customWidth="1"/>
    <col min="4358" max="4358" width="24.85546875" style="140" customWidth="1"/>
    <col min="4359" max="4359" width="13.140625" style="140" customWidth="1"/>
    <col min="4360" max="4608" width="9.140625" style="140"/>
    <col min="4609" max="4609" width="16.42578125" style="140" customWidth="1"/>
    <col min="4610" max="4610" width="17.42578125" style="140" customWidth="1"/>
    <col min="4611" max="4611" width="17.5703125" style="140" customWidth="1"/>
    <col min="4612" max="4612" width="76.28515625" style="140" customWidth="1"/>
    <col min="4613" max="4613" width="82.28515625" style="140" customWidth="1"/>
    <col min="4614" max="4614" width="24.85546875" style="140" customWidth="1"/>
    <col min="4615" max="4615" width="13.140625" style="140" customWidth="1"/>
    <col min="4616" max="4864" width="9.140625" style="140"/>
    <col min="4865" max="4865" width="16.42578125" style="140" customWidth="1"/>
    <col min="4866" max="4866" width="17.42578125" style="140" customWidth="1"/>
    <col min="4867" max="4867" width="17.5703125" style="140" customWidth="1"/>
    <col min="4868" max="4868" width="76.28515625" style="140" customWidth="1"/>
    <col min="4869" max="4869" width="82.28515625" style="140" customWidth="1"/>
    <col min="4870" max="4870" width="24.85546875" style="140" customWidth="1"/>
    <col min="4871" max="4871" width="13.140625" style="140" customWidth="1"/>
    <col min="4872" max="5120" width="9.140625" style="140"/>
    <col min="5121" max="5121" width="16.42578125" style="140" customWidth="1"/>
    <col min="5122" max="5122" width="17.42578125" style="140" customWidth="1"/>
    <col min="5123" max="5123" width="17.5703125" style="140" customWidth="1"/>
    <col min="5124" max="5124" width="76.28515625" style="140" customWidth="1"/>
    <col min="5125" max="5125" width="82.28515625" style="140" customWidth="1"/>
    <col min="5126" max="5126" width="24.85546875" style="140" customWidth="1"/>
    <col min="5127" max="5127" width="13.140625" style="140" customWidth="1"/>
    <col min="5128" max="5376" width="9.140625" style="140"/>
    <col min="5377" max="5377" width="16.42578125" style="140" customWidth="1"/>
    <col min="5378" max="5378" width="17.42578125" style="140" customWidth="1"/>
    <col min="5379" max="5379" width="17.5703125" style="140" customWidth="1"/>
    <col min="5380" max="5380" width="76.28515625" style="140" customWidth="1"/>
    <col min="5381" max="5381" width="82.28515625" style="140" customWidth="1"/>
    <col min="5382" max="5382" width="24.85546875" style="140" customWidth="1"/>
    <col min="5383" max="5383" width="13.140625" style="140" customWidth="1"/>
    <col min="5384" max="5632" width="9.140625" style="140"/>
    <col min="5633" max="5633" width="16.42578125" style="140" customWidth="1"/>
    <col min="5634" max="5634" width="17.42578125" style="140" customWidth="1"/>
    <col min="5635" max="5635" width="17.5703125" style="140" customWidth="1"/>
    <col min="5636" max="5636" width="76.28515625" style="140" customWidth="1"/>
    <col min="5637" max="5637" width="82.28515625" style="140" customWidth="1"/>
    <col min="5638" max="5638" width="24.85546875" style="140" customWidth="1"/>
    <col min="5639" max="5639" width="13.140625" style="140" customWidth="1"/>
    <col min="5640" max="5888" width="9.140625" style="140"/>
    <col min="5889" max="5889" width="16.42578125" style="140" customWidth="1"/>
    <col min="5890" max="5890" width="17.42578125" style="140" customWidth="1"/>
    <col min="5891" max="5891" width="17.5703125" style="140" customWidth="1"/>
    <col min="5892" max="5892" width="76.28515625" style="140" customWidth="1"/>
    <col min="5893" max="5893" width="82.28515625" style="140" customWidth="1"/>
    <col min="5894" max="5894" width="24.85546875" style="140" customWidth="1"/>
    <col min="5895" max="5895" width="13.140625" style="140" customWidth="1"/>
    <col min="5896" max="6144" width="9.140625" style="140"/>
    <col min="6145" max="6145" width="16.42578125" style="140" customWidth="1"/>
    <col min="6146" max="6146" width="17.42578125" style="140" customWidth="1"/>
    <col min="6147" max="6147" width="17.5703125" style="140" customWidth="1"/>
    <col min="6148" max="6148" width="76.28515625" style="140" customWidth="1"/>
    <col min="6149" max="6149" width="82.28515625" style="140" customWidth="1"/>
    <col min="6150" max="6150" width="24.85546875" style="140" customWidth="1"/>
    <col min="6151" max="6151" width="13.140625" style="140" customWidth="1"/>
    <col min="6152" max="6400" width="9.140625" style="140"/>
    <col min="6401" max="6401" width="16.42578125" style="140" customWidth="1"/>
    <col min="6402" max="6402" width="17.42578125" style="140" customWidth="1"/>
    <col min="6403" max="6403" width="17.5703125" style="140" customWidth="1"/>
    <col min="6404" max="6404" width="76.28515625" style="140" customWidth="1"/>
    <col min="6405" max="6405" width="82.28515625" style="140" customWidth="1"/>
    <col min="6406" max="6406" width="24.85546875" style="140" customWidth="1"/>
    <col min="6407" max="6407" width="13.140625" style="140" customWidth="1"/>
    <col min="6408" max="6656" width="9.140625" style="140"/>
    <col min="6657" max="6657" width="16.42578125" style="140" customWidth="1"/>
    <col min="6658" max="6658" width="17.42578125" style="140" customWidth="1"/>
    <col min="6659" max="6659" width="17.5703125" style="140" customWidth="1"/>
    <col min="6660" max="6660" width="76.28515625" style="140" customWidth="1"/>
    <col min="6661" max="6661" width="82.28515625" style="140" customWidth="1"/>
    <col min="6662" max="6662" width="24.85546875" style="140" customWidth="1"/>
    <col min="6663" max="6663" width="13.140625" style="140" customWidth="1"/>
    <col min="6664" max="6912" width="9.140625" style="140"/>
    <col min="6913" max="6913" width="16.42578125" style="140" customWidth="1"/>
    <col min="6914" max="6914" width="17.42578125" style="140" customWidth="1"/>
    <col min="6915" max="6915" width="17.5703125" style="140" customWidth="1"/>
    <col min="6916" max="6916" width="76.28515625" style="140" customWidth="1"/>
    <col min="6917" max="6917" width="82.28515625" style="140" customWidth="1"/>
    <col min="6918" max="6918" width="24.85546875" style="140" customWidth="1"/>
    <col min="6919" max="6919" width="13.140625" style="140" customWidth="1"/>
    <col min="6920" max="7168" width="9.140625" style="140"/>
    <col min="7169" max="7169" width="16.42578125" style="140" customWidth="1"/>
    <col min="7170" max="7170" width="17.42578125" style="140" customWidth="1"/>
    <col min="7171" max="7171" width="17.5703125" style="140" customWidth="1"/>
    <col min="7172" max="7172" width="76.28515625" style="140" customWidth="1"/>
    <col min="7173" max="7173" width="82.28515625" style="140" customWidth="1"/>
    <col min="7174" max="7174" width="24.85546875" style="140" customWidth="1"/>
    <col min="7175" max="7175" width="13.140625" style="140" customWidth="1"/>
    <col min="7176" max="7424" width="9.140625" style="140"/>
    <col min="7425" max="7425" width="16.42578125" style="140" customWidth="1"/>
    <col min="7426" max="7426" width="17.42578125" style="140" customWidth="1"/>
    <col min="7427" max="7427" width="17.5703125" style="140" customWidth="1"/>
    <col min="7428" max="7428" width="76.28515625" style="140" customWidth="1"/>
    <col min="7429" max="7429" width="82.28515625" style="140" customWidth="1"/>
    <col min="7430" max="7430" width="24.85546875" style="140" customWidth="1"/>
    <col min="7431" max="7431" width="13.140625" style="140" customWidth="1"/>
    <col min="7432" max="7680" width="9.140625" style="140"/>
    <col min="7681" max="7681" width="16.42578125" style="140" customWidth="1"/>
    <col min="7682" max="7682" width="17.42578125" style="140" customWidth="1"/>
    <col min="7683" max="7683" width="17.5703125" style="140" customWidth="1"/>
    <col min="7684" max="7684" width="76.28515625" style="140" customWidth="1"/>
    <col min="7685" max="7685" width="82.28515625" style="140" customWidth="1"/>
    <col min="7686" max="7686" width="24.85546875" style="140" customWidth="1"/>
    <col min="7687" max="7687" width="13.140625" style="140" customWidth="1"/>
    <col min="7688" max="7936" width="9.140625" style="140"/>
    <col min="7937" max="7937" width="16.42578125" style="140" customWidth="1"/>
    <col min="7938" max="7938" width="17.42578125" style="140" customWidth="1"/>
    <col min="7939" max="7939" width="17.5703125" style="140" customWidth="1"/>
    <col min="7940" max="7940" width="76.28515625" style="140" customWidth="1"/>
    <col min="7941" max="7941" width="82.28515625" style="140" customWidth="1"/>
    <col min="7942" max="7942" width="24.85546875" style="140" customWidth="1"/>
    <col min="7943" max="7943" width="13.140625" style="140" customWidth="1"/>
    <col min="7944" max="8192" width="9.140625" style="140"/>
    <col min="8193" max="8193" width="16.42578125" style="140" customWidth="1"/>
    <col min="8194" max="8194" width="17.42578125" style="140" customWidth="1"/>
    <col min="8195" max="8195" width="17.5703125" style="140" customWidth="1"/>
    <col min="8196" max="8196" width="76.28515625" style="140" customWidth="1"/>
    <col min="8197" max="8197" width="82.28515625" style="140" customWidth="1"/>
    <col min="8198" max="8198" width="24.85546875" style="140" customWidth="1"/>
    <col min="8199" max="8199" width="13.140625" style="140" customWidth="1"/>
    <col min="8200" max="8448" width="9.140625" style="140"/>
    <col min="8449" max="8449" width="16.42578125" style="140" customWidth="1"/>
    <col min="8450" max="8450" width="17.42578125" style="140" customWidth="1"/>
    <col min="8451" max="8451" width="17.5703125" style="140" customWidth="1"/>
    <col min="8452" max="8452" width="76.28515625" style="140" customWidth="1"/>
    <col min="8453" max="8453" width="82.28515625" style="140" customWidth="1"/>
    <col min="8454" max="8454" width="24.85546875" style="140" customWidth="1"/>
    <col min="8455" max="8455" width="13.140625" style="140" customWidth="1"/>
    <col min="8456" max="8704" width="9.140625" style="140"/>
    <col min="8705" max="8705" width="16.42578125" style="140" customWidth="1"/>
    <col min="8706" max="8706" width="17.42578125" style="140" customWidth="1"/>
    <col min="8707" max="8707" width="17.5703125" style="140" customWidth="1"/>
    <col min="8708" max="8708" width="76.28515625" style="140" customWidth="1"/>
    <col min="8709" max="8709" width="82.28515625" style="140" customWidth="1"/>
    <col min="8710" max="8710" width="24.85546875" style="140" customWidth="1"/>
    <col min="8711" max="8711" width="13.140625" style="140" customWidth="1"/>
    <col min="8712" max="8960" width="9.140625" style="140"/>
    <col min="8961" max="8961" width="16.42578125" style="140" customWidth="1"/>
    <col min="8962" max="8962" width="17.42578125" style="140" customWidth="1"/>
    <col min="8963" max="8963" width="17.5703125" style="140" customWidth="1"/>
    <col min="8964" max="8964" width="76.28515625" style="140" customWidth="1"/>
    <col min="8965" max="8965" width="82.28515625" style="140" customWidth="1"/>
    <col min="8966" max="8966" width="24.85546875" style="140" customWidth="1"/>
    <col min="8967" max="8967" width="13.140625" style="140" customWidth="1"/>
    <col min="8968" max="9216" width="9.140625" style="140"/>
    <col min="9217" max="9217" width="16.42578125" style="140" customWidth="1"/>
    <col min="9218" max="9218" width="17.42578125" style="140" customWidth="1"/>
    <col min="9219" max="9219" width="17.5703125" style="140" customWidth="1"/>
    <col min="9220" max="9220" width="76.28515625" style="140" customWidth="1"/>
    <col min="9221" max="9221" width="82.28515625" style="140" customWidth="1"/>
    <col min="9222" max="9222" width="24.85546875" style="140" customWidth="1"/>
    <col min="9223" max="9223" width="13.140625" style="140" customWidth="1"/>
    <col min="9224" max="9472" width="9.140625" style="140"/>
    <col min="9473" max="9473" width="16.42578125" style="140" customWidth="1"/>
    <col min="9474" max="9474" width="17.42578125" style="140" customWidth="1"/>
    <col min="9475" max="9475" width="17.5703125" style="140" customWidth="1"/>
    <col min="9476" max="9476" width="76.28515625" style="140" customWidth="1"/>
    <col min="9477" max="9477" width="82.28515625" style="140" customWidth="1"/>
    <col min="9478" max="9478" width="24.85546875" style="140" customWidth="1"/>
    <col min="9479" max="9479" width="13.140625" style="140" customWidth="1"/>
    <col min="9480" max="9728" width="9.140625" style="140"/>
    <col min="9729" max="9729" width="16.42578125" style="140" customWidth="1"/>
    <col min="9730" max="9730" width="17.42578125" style="140" customWidth="1"/>
    <col min="9731" max="9731" width="17.5703125" style="140" customWidth="1"/>
    <col min="9732" max="9732" width="76.28515625" style="140" customWidth="1"/>
    <col min="9733" max="9733" width="82.28515625" style="140" customWidth="1"/>
    <col min="9734" max="9734" width="24.85546875" style="140" customWidth="1"/>
    <col min="9735" max="9735" width="13.140625" style="140" customWidth="1"/>
    <col min="9736" max="9984" width="9.140625" style="140"/>
    <col min="9985" max="9985" width="16.42578125" style="140" customWidth="1"/>
    <col min="9986" max="9986" width="17.42578125" style="140" customWidth="1"/>
    <col min="9987" max="9987" width="17.5703125" style="140" customWidth="1"/>
    <col min="9988" max="9988" width="76.28515625" style="140" customWidth="1"/>
    <col min="9989" max="9989" width="82.28515625" style="140" customWidth="1"/>
    <col min="9990" max="9990" width="24.85546875" style="140" customWidth="1"/>
    <col min="9991" max="9991" width="13.140625" style="140" customWidth="1"/>
    <col min="9992" max="10240" width="9.140625" style="140"/>
    <col min="10241" max="10241" width="16.42578125" style="140" customWidth="1"/>
    <col min="10242" max="10242" width="17.42578125" style="140" customWidth="1"/>
    <col min="10243" max="10243" width="17.5703125" style="140" customWidth="1"/>
    <col min="10244" max="10244" width="76.28515625" style="140" customWidth="1"/>
    <col min="10245" max="10245" width="82.28515625" style="140" customWidth="1"/>
    <col min="10246" max="10246" width="24.85546875" style="140" customWidth="1"/>
    <col min="10247" max="10247" width="13.140625" style="140" customWidth="1"/>
    <col min="10248" max="10496" width="9.140625" style="140"/>
    <col min="10497" max="10497" width="16.42578125" style="140" customWidth="1"/>
    <col min="10498" max="10498" width="17.42578125" style="140" customWidth="1"/>
    <col min="10499" max="10499" width="17.5703125" style="140" customWidth="1"/>
    <col min="10500" max="10500" width="76.28515625" style="140" customWidth="1"/>
    <col min="10501" max="10501" width="82.28515625" style="140" customWidth="1"/>
    <col min="10502" max="10502" width="24.85546875" style="140" customWidth="1"/>
    <col min="10503" max="10503" width="13.140625" style="140" customWidth="1"/>
    <col min="10504" max="10752" width="9.140625" style="140"/>
    <col min="10753" max="10753" width="16.42578125" style="140" customWidth="1"/>
    <col min="10754" max="10754" width="17.42578125" style="140" customWidth="1"/>
    <col min="10755" max="10755" width="17.5703125" style="140" customWidth="1"/>
    <col min="10756" max="10756" width="76.28515625" style="140" customWidth="1"/>
    <col min="10757" max="10757" width="82.28515625" style="140" customWidth="1"/>
    <col min="10758" max="10758" width="24.85546875" style="140" customWidth="1"/>
    <col min="10759" max="10759" width="13.140625" style="140" customWidth="1"/>
    <col min="10760" max="11008" width="9.140625" style="140"/>
    <col min="11009" max="11009" width="16.42578125" style="140" customWidth="1"/>
    <col min="11010" max="11010" width="17.42578125" style="140" customWidth="1"/>
    <col min="11011" max="11011" width="17.5703125" style="140" customWidth="1"/>
    <col min="11012" max="11012" width="76.28515625" style="140" customWidth="1"/>
    <col min="11013" max="11013" width="82.28515625" style="140" customWidth="1"/>
    <col min="11014" max="11014" width="24.85546875" style="140" customWidth="1"/>
    <col min="11015" max="11015" width="13.140625" style="140" customWidth="1"/>
    <col min="11016" max="11264" width="9.140625" style="140"/>
    <col min="11265" max="11265" width="16.42578125" style="140" customWidth="1"/>
    <col min="11266" max="11266" width="17.42578125" style="140" customWidth="1"/>
    <col min="11267" max="11267" width="17.5703125" style="140" customWidth="1"/>
    <col min="11268" max="11268" width="76.28515625" style="140" customWidth="1"/>
    <col min="11269" max="11269" width="82.28515625" style="140" customWidth="1"/>
    <col min="11270" max="11270" width="24.85546875" style="140" customWidth="1"/>
    <col min="11271" max="11271" width="13.140625" style="140" customWidth="1"/>
    <col min="11272" max="11520" width="9.140625" style="140"/>
    <col min="11521" max="11521" width="16.42578125" style="140" customWidth="1"/>
    <col min="11522" max="11522" width="17.42578125" style="140" customWidth="1"/>
    <col min="11523" max="11523" width="17.5703125" style="140" customWidth="1"/>
    <col min="11524" max="11524" width="76.28515625" style="140" customWidth="1"/>
    <col min="11525" max="11525" width="82.28515625" style="140" customWidth="1"/>
    <col min="11526" max="11526" width="24.85546875" style="140" customWidth="1"/>
    <col min="11527" max="11527" width="13.140625" style="140" customWidth="1"/>
    <col min="11528" max="11776" width="9.140625" style="140"/>
    <col min="11777" max="11777" width="16.42578125" style="140" customWidth="1"/>
    <col min="11778" max="11778" width="17.42578125" style="140" customWidth="1"/>
    <col min="11779" max="11779" width="17.5703125" style="140" customWidth="1"/>
    <col min="11780" max="11780" width="76.28515625" style="140" customWidth="1"/>
    <col min="11781" max="11781" width="82.28515625" style="140" customWidth="1"/>
    <col min="11782" max="11782" width="24.85546875" style="140" customWidth="1"/>
    <col min="11783" max="11783" width="13.140625" style="140" customWidth="1"/>
    <col min="11784" max="12032" width="9.140625" style="140"/>
    <col min="12033" max="12033" width="16.42578125" style="140" customWidth="1"/>
    <col min="12034" max="12034" width="17.42578125" style="140" customWidth="1"/>
    <col min="12035" max="12035" width="17.5703125" style="140" customWidth="1"/>
    <col min="12036" max="12036" width="76.28515625" style="140" customWidth="1"/>
    <col min="12037" max="12037" width="82.28515625" style="140" customWidth="1"/>
    <col min="12038" max="12038" width="24.85546875" style="140" customWidth="1"/>
    <col min="12039" max="12039" width="13.140625" style="140" customWidth="1"/>
    <col min="12040" max="12288" width="9.140625" style="140"/>
    <col min="12289" max="12289" width="16.42578125" style="140" customWidth="1"/>
    <col min="12290" max="12290" width="17.42578125" style="140" customWidth="1"/>
    <col min="12291" max="12291" width="17.5703125" style="140" customWidth="1"/>
    <col min="12292" max="12292" width="76.28515625" style="140" customWidth="1"/>
    <col min="12293" max="12293" width="82.28515625" style="140" customWidth="1"/>
    <col min="12294" max="12294" width="24.85546875" style="140" customWidth="1"/>
    <col min="12295" max="12295" width="13.140625" style="140" customWidth="1"/>
    <col min="12296" max="12544" width="9.140625" style="140"/>
    <col min="12545" max="12545" width="16.42578125" style="140" customWidth="1"/>
    <col min="12546" max="12546" width="17.42578125" style="140" customWidth="1"/>
    <col min="12547" max="12547" width="17.5703125" style="140" customWidth="1"/>
    <col min="12548" max="12548" width="76.28515625" style="140" customWidth="1"/>
    <col min="12549" max="12549" width="82.28515625" style="140" customWidth="1"/>
    <col min="12550" max="12550" width="24.85546875" style="140" customWidth="1"/>
    <col min="12551" max="12551" width="13.140625" style="140" customWidth="1"/>
    <col min="12552" max="12800" width="9.140625" style="140"/>
    <col min="12801" max="12801" width="16.42578125" style="140" customWidth="1"/>
    <col min="12802" max="12802" width="17.42578125" style="140" customWidth="1"/>
    <col min="12803" max="12803" width="17.5703125" style="140" customWidth="1"/>
    <col min="12804" max="12804" width="76.28515625" style="140" customWidth="1"/>
    <col min="12805" max="12805" width="82.28515625" style="140" customWidth="1"/>
    <col min="12806" max="12806" width="24.85546875" style="140" customWidth="1"/>
    <col min="12807" max="12807" width="13.140625" style="140" customWidth="1"/>
    <col min="12808" max="13056" width="9.140625" style="140"/>
    <col min="13057" max="13057" width="16.42578125" style="140" customWidth="1"/>
    <col min="13058" max="13058" width="17.42578125" style="140" customWidth="1"/>
    <col min="13059" max="13059" width="17.5703125" style="140" customWidth="1"/>
    <col min="13060" max="13060" width="76.28515625" style="140" customWidth="1"/>
    <col min="13061" max="13061" width="82.28515625" style="140" customWidth="1"/>
    <col min="13062" max="13062" width="24.85546875" style="140" customWidth="1"/>
    <col min="13063" max="13063" width="13.140625" style="140" customWidth="1"/>
    <col min="13064" max="13312" width="9.140625" style="140"/>
    <col min="13313" max="13313" width="16.42578125" style="140" customWidth="1"/>
    <col min="13314" max="13314" width="17.42578125" style="140" customWidth="1"/>
    <col min="13315" max="13315" width="17.5703125" style="140" customWidth="1"/>
    <col min="13316" max="13316" width="76.28515625" style="140" customWidth="1"/>
    <col min="13317" max="13317" width="82.28515625" style="140" customWidth="1"/>
    <col min="13318" max="13318" width="24.85546875" style="140" customWidth="1"/>
    <col min="13319" max="13319" width="13.140625" style="140" customWidth="1"/>
    <col min="13320" max="13568" width="9.140625" style="140"/>
    <col min="13569" max="13569" width="16.42578125" style="140" customWidth="1"/>
    <col min="13570" max="13570" width="17.42578125" style="140" customWidth="1"/>
    <col min="13571" max="13571" width="17.5703125" style="140" customWidth="1"/>
    <col min="13572" max="13572" width="76.28515625" style="140" customWidth="1"/>
    <col min="13573" max="13573" width="82.28515625" style="140" customWidth="1"/>
    <col min="13574" max="13574" width="24.85546875" style="140" customWidth="1"/>
    <col min="13575" max="13575" width="13.140625" style="140" customWidth="1"/>
    <col min="13576" max="13824" width="9.140625" style="140"/>
    <col min="13825" max="13825" width="16.42578125" style="140" customWidth="1"/>
    <col min="13826" max="13826" width="17.42578125" style="140" customWidth="1"/>
    <col min="13827" max="13827" width="17.5703125" style="140" customWidth="1"/>
    <col min="13828" max="13828" width="76.28515625" style="140" customWidth="1"/>
    <col min="13829" max="13829" width="82.28515625" style="140" customWidth="1"/>
    <col min="13830" max="13830" width="24.85546875" style="140" customWidth="1"/>
    <col min="13831" max="13831" width="13.140625" style="140" customWidth="1"/>
    <col min="13832" max="14080" width="9.140625" style="140"/>
    <col min="14081" max="14081" width="16.42578125" style="140" customWidth="1"/>
    <col min="14082" max="14082" width="17.42578125" style="140" customWidth="1"/>
    <col min="14083" max="14083" width="17.5703125" style="140" customWidth="1"/>
    <col min="14084" max="14084" width="76.28515625" style="140" customWidth="1"/>
    <col min="14085" max="14085" width="82.28515625" style="140" customWidth="1"/>
    <col min="14086" max="14086" width="24.85546875" style="140" customWidth="1"/>
    <col min="14087" max="14087" width="13.140625" style="140" customWidth="1"/>
    <col min="14088" max="14336" width="9.140625" style="140"/>
    <col min="14337" max="14337" width="16.42578125" style="140" customWidth="1"/>
    <col min="14338" max="14338" width="17.42578125" style="140" customWidth="1"/>
    <col min="14339" max="14339" width="17.5703125" style="140" customWidth="1"/>
    <col min="14340" max="14340" width="76.28515625" style="140" customWidth="1"/>
    <col min="14341" max="14341" width="82.28515625" style="140" customWidth="1"/>
    <col min="14342" max="14342" width="24.85546875" style="140" customWidth="1"/>
    <col min="14343" max="14343" width="13.140625" style="140" customWidth="1"/>
    <col min="14344" max="14592" width="9.140625" style="140"/>
    <col min="14593" max="14593" width="16.42578125" style="140" customWidth="1"/>
    <col min="14594" max="14594" width="17.42578125" style="140" customWidth="1"/>
    <col min="14595" max="14595" width="17.5703125" style="140" customWidth="1"/>
    <col min="14596" max="14596" width="76.28515625" style="140" customWidth="1"/>
    <col min="14597" max="14597" width="82.28515625" style="140" customWidth="1"/>
    <col min="14598" max="14598" width="24.85546875" style="140" customWidth="1"/>
    <col min="14599" max="14599" width="13.140625" style="140" customWidth="1"/>
    <col min="14600" max="14848" width="9.140625" style="140"/>
    <col min="14849" max="14849" width="16.42578125" style="140" customWidth="1"/>
    <col min="14850" max="14850" width="17.42578125" style="140" customWidth="1"/>
    <col min="14851" max="14851" width="17.5703125" style="140" customWidth="1"/>
    <col min="14852" max="14852" width="76.28515625" style="140" customWidth="1"/>
    <col min="14853" max="14853" width="82.28515625" style="140" customWidth="1"/>
    <col min="14854" max="14854" width="24.85546875" style="140" customWidth="1"/>
    <col min="14855" max="14855" width="13.140625" style="140" customWidth="1"/>
    <col min="14856" max="15104" width="9.140625" style="140"/>
    <col min="15105" max="15105" width="16.42578125" style="140" customWidth="1"/>
    <col min="15106" max="15106" width="17.42578125" style="140" customWidth="1"/>
    <col min="15107" max="15107" width="17.5703125" style="140" customWidth="1"/>
    <col min="15108" max="15108" width="76.28515625" style="140" customWidth="1"/>
    <col min="15109" max="15109" width="82.28515625" style="140" customWidth="1"/>
    <col min="15110" max="15110" width="24.85546875" style="140" customWidth="1"/>
    <col min="15111" max="15111" width="13.140625" style="140" customWidth="1"/>
    <col min="15112" max="15360" width="9.140625" style="140"/>
    <col min="15361" max="15361" width="16.42578125" style="140" customWidth="1"/>
    <col min="15362" max="15362" width="17.42578125" style="140" customWidth="1"/>
    <col min="15363" max="15363" width="17.5703125" style="140" customWidth="1"/>
    <col min="15364" max="15364" width="76.28515625" style="140" customWidth="1"/>
    <col min="15365" max="15365" width="82.28515625" style="140" customWidth="1"/>
    <col min="15366" max="15366" width="24.85546875" style="140" customWidth="1"/>
    <col min="15367" max="15367" width="13.140625" style="140" customWidth="1"/>
    <col min="15368" max="15616" width="9.140625" style="140"/>
    <col min="15617" max="15617" width="16.42578125" style="140" customWidth="1"/>
    <col min="15618" max="15618" width="17.42578125" style="140" customWidth="1"/>
    <col min="15619" max="15619" width="17.5703125" style="140" customWidth="1"/>
    <col min="15620" max="15620" width="76.28515625" style="140" customWidth="1"/>
    <col min="15621" max="15621" width="82.28515625" style="140" customWidth="1"/>
    <col min="15622" max="15622" width="24.85546875" style="140" customWidth="1"/>
    <col min="15623" max="15623" width="13.140625" style="140" customWidth="1"/>
    <col min="15624" max="15872" width="9.140625" style="140"/>
    <col min="15873" max="15873" width="16.42578125" style="140" customWidth="1"/>
    <col min="15874" max="15874" width="17.42578125" style="140" customWidth="1"/>
    <col min="15875" max="15875" width="17.5703125" style="140" customWidth="1"/>
    <col min="15876" max="15876" width="76.28515625" style="140" customWidth="1"/>
    <col min="15877" max="15877" width="82.28515625" style="140" customWidth="1"/>
    <col min="15878" max="15878" width="24.85546875" style="140" customWidth="1"/>
    <col min="15879" max="15879" width="13.140625" style="140" customWidth="1"/>
    <col min="15880" max="16128" width="9.140625" style="140"/>
    <col min="16129" max="16129" width="16.42578125" style="140" customWidth="1"/>
    <col min="16130" max="16130" width="17.42578125" style="140" customWidth="1"/>
    <col min="16131" max="16131" width="17.5703125" style="140" customWidth="1"/>
    <col min="16132" max="16132" width="76.28515625" style="140" customWidth="1"/>
    <col min="16133" max="16133" width="82.28515625" style="140" customWidth="1"/>
    <col min="16134" max="16134" width="24.85546875" style="140" customWidth="1"/>
    <col min="16135" max="16135" width="13.140625" style="140" customWidth="1"/>
    <col min="16136" max="16384" width="9.140625" style="140"/>
  </cols>
  <sheetData>
    <row r="1" spans="1:8" ht="66.75" customHeight="1">
      <c r="F1" s="454" t="s">
        <v>576</v>
      </c>
      <c r="G1" s="455"/>
      <c r="H1" s="455"/>
    </row>
    <row r="2" spans="1:8" ht="45" customHeight="1">
      <c r="A2" s="472" t="s">
        <v>539</v>
      </c>
      <c r="B2" s="472"/>
      <c r="C2" s="472"/>
      <c r="D2" s="472"/>
      <c r="E2" s="472"/>
      <c r="F2" s="286"/>
    </row>
    <row r="3" spans="1:8" ht="41.25" customHeight="1">
      <c r="A3" s="473" t="s">
        <v>495</v>
      </c>
      <c r="B3" s="473"/>
    </row>
    <row r="4" spans="1:8" ht="252" customHeight="1">
      <c r="A4" s="71" t="s">
        <v>280</v>
      </c>
      <c r="B4" s="71" t="s">
        <v>171</v>
      </c>
      <c r="C4" s="71" t="s">
        <v>172</v>
      </c>
      <c r="D4" s="74" t="s">
        <v>173</v>
      </c>
      <c r="E4" s="74" t="s">
        <v>281</v>
      </c>
      <c r="F4" s="288" t="s">
        <v>379</v>
      </c>
      <c r="G4" s="147" t="s">
        <v>377</v>
      </c>
      <c r="H4" s="296" t="s">
        <v>378</v>
      </c>
    </row>
    <row r="5" spans="1:8" ht="22.5" customHeight="1">
      <c r="A5" s="142">
        <v>1</v>
      </c>
      <c r="B5" s="142">
        <v>2</v>
      </c>
      <c r="C5" s="142">
        <v>3</v>
      </c>
      <c r="D5" s="142">
        <v>4</v>
      </c>
      <c r="E5" s="142">
        <v>5</v>
      </c>
      <c r="F5" s="289">
        <v>6</v>
      </c>
      <c r="G5" s="145">
        <v>7</v>
      </c>
      <c r="H5" s="297">
        <v>8</v>
      </c>
    </row>
    <row r="6" spans="1:8" s="213" customFormat="1" ht="99">
      <c r="A6" s="211" t="s">
        <v>364</v>
      </c>
      <c r="B6" s="214"/>
      <c r="C6" s="214"/>
      <c r="D6" s="261" t="s">
        <v>365</v>
      </c>
      <c r="E6" s="262"/>
      <c r="F6" s="290">
        <f>F7</f>
        <v>4731540</v>
      </c>
      <c r="G6" s="263">
        <f t="shared" ref="G6" si="0">G7</f>
        <v>764780.8</v>
      </c>
      <c r="H6" s="290">
        <f>G6/F6*100</f>
        <v>16.163464749320518</v>
      </c>
    </row>
    <row r="7" spans="1:8" s="213" customFormat="1" ht="99">
      <c r="A7" s="211" t="s">
        <v>180</v>
      </c>
      <c r="B7" s="214"/>
      <c r="C7" s="214"/>
      <c r="D7" s="261" t="s">
        <v>366</v>
      </c>
      <c r="E7" s="262"/>
      <c r="F7" s="290">
        <f>SUM(F8:F17)</f>
        <v>4731540</v>
      </c>
      <c r="G7" s="290">
        <f>SUM(G8:G17)</f>
        <v>764780.8</v>
      </c>
      <c r="H7" s="290">
        <f t="shared" ref="H7:H46" si="1">G7/F7*100</f>
        <v>16.163464749320518</v>
      </c>
    </row>
    <row r="8" spans="1:8" s="213" customFormat="1" ht="231">
      <c r="A8" s="72" t="s">
        <v>249</v>
      </c>
      <c r="B8" s="73">
        <v>1010</v>
      </c>
      <c r="C8" s="72" t="s">
        <v>282</v>
      </c>
      <c r="D8" s="264" t="s">
        <v>250</v>
      </c>
      <c r="E8" s="265" t="s">
        <v>496</v>
      </c>
      <c r="F8" s="291">
        <v>1900000</v>
      </c>
      <c r="G8" s="356">
        <v>40000.800000000003</v>
      </c>
      <c r="H8" s="292">
        <f t="shared" si="1"/>
        <v>2.105305263157895</v>
      </c>
    </row>
    <row r="9" spans="1:8" s="213" customFormat="1" ht="230.25" customHeight="1">
      <c r="A9" s="72"/>
      <c r="B9" s="73"/>
      <c r="C9" s="72"/>
      <c r="D9" s="264"/>
      <c r="E9" s="285" t="s">
        <v>497</v>
      </c>
      <c r="F9" s="291">
        <v>25000</v>
      </c>
      <c r="G9" s="357">
        <v>25000</v>
      </c>
      <c r="H9" s="292">
        <f t="shared" si="1"/>
        <v>100</v>
      </c>
    </row>
    <row r="10" spans="1:8" s="213" customFormat="1" ht="303" customHeight="1">
      <c r="A10" s="72"/>
      <c r="B10" s="73"/>
      <c r="C10" s="72"/>
      <c r="D10" s="264"/>
      <c r="E10" s="265" t="s">
        <v>498</v>
      </c>
      <c r="F10" s="291">
        <v>42240</v>
      </c>
      <c r="G10" s="356">
        <v>42240</v>
      </c>
      <c r="H10" s="292">
        <f t="shared" si="1"/>
        <v>100</v>
      </c>
    </row>
    <row r="11" spans="1:8" s="213" customFormat="1" ht="211.5" customHeight="1">
      <c r="A11" s="72" t="s">
        <v>251</v>
      </c>
      <c r="B11" s="73">
        <v>1021</v>
      </c>
      <c r="C11" s="72" t="s">
        <v>283</v>
      </c>
      <c r="D11" s="264" t="s">
        <v>284</v>
      </c>
      <c r="E11" s="285" t="s">
        <v>499</v>
      </c>
      <c r="F11" s="291">
        <v>549300</v>
      </c>
      <c r="G11" s="357">
        <v>547641</v>
      </c>
      <c r="H11" s="292">
        <f t="shared" si="1"/>
        <v>99.697979246313494</v>
      </c>
    </row>
    <row r="12" spans="1:8" s="213" customFormat="1" ht="273" customHeight="1">
      <c r="A12" s="72"/>
      <c r="B12" s="73"/>
      <c r="C12" s="72"/>
      <c r="D12" s="264"/>
      <c r="E12" s="335" t="s">
        <v>500</v>
      </c>
      <c r="F12" s="291">
        <v>450000</v>
      </c>
      <c r="G12" s="357">
        <v>19999</v>
      </c>
      <c r="H12" s="292">
        <f t="shared" si="1"/>
        <v>4.4442222222222227</v>
      </c>
    </row>
    <row r="13" spans="1:8" s="213" customFormat="1" ht="75.75" customHeight="1">
      <c r="A13" s="72"/>
      <c r="B13" s="73"/>
      <c r="C13" s="72"/>
      <c r="D13" s="264"/>
      <c r="E13" s="335" t="s">
        <v>541</v>
      </c>
      <c r="F13" s="291">
        <v>30000</v>
      </c>
      <c r="G13" s="357"/>
      <c r="H13" s="292">
        <f t="shared" si="1"/>
        <v>0</v>
      </c>
    </row>
    <row r="14" spans="1:8" s="213" customFormat="1" ht="259.5" customHeight="1">
      <c r="A14" s="72"/>
      <c r="B14" s="73"/>
      <c r="C14" s="72"/>
      <c r="D14" s="264"/>
      <c r="E14" s="334" t="s">
        <v>501</v>
      </c>
      <c r="F14" s="291">
        <v>1300000</v>
      </c>
      <c r="G14" s="357">
        <v>37900</v>
      </c>
      <c r="H14" s="292">
        <f t="shared" si="1"/>
        <v>2.9153846153846157</v>
      </c>
    </row>
    <row r="15" spans="1:8" s="213" customFormat="1" ht="233.25" customHeight="1">
      <c r="A15" s="72"/>
      <c r="B15" s="73"/>
      <c r="C15" s="72"/>
      <c r="D15" s="264"/>
      <c r="E15" s="285" t="s">
        <v>502</v>
      </c>
      <c r="F15" s="291">
        <v>52000</v>
      </c>
      <c r="G15" s="357">
        <v>52000</v>
      </c>
      <c r="H15" s="292">
        <f t="shared" si="1"/>
        <v>100</v>
      </c>
    </row>
    <row r="16" spans="1:8" s="213" customFormat="1" ht="244.5" customHeight="1">
      <c r="A16" s="72"/>
      <c r="B16" s="73"/>
      <c r="C16" s="72"/>
      <c r="D16" s="264"/>
      <c r="E16" s="334" t="s">
        <v>540</v>
      </c>
      <c r="F16" s="291">
        <v>299000</v>
      </c>
      <c r="G16" s="357"/>
      <c r="H16" s="292">
        <f t="shared" si="1"/>
        <v>0</v>
      </c>
    </row>
    <row r="17" spans="1:8" s="213" customFormat="1" ht="195" customHeight="1">
      <c r="A17" s="72" t="s">
        <v>315</v>
      </c>
      <c r="B17" s="73">
        <v>7368</v>
      </c>
      <c r="C17" s="72" t="s">
        <v>316</v>
      </c>
      <c r="D17" s="264" t="s">
        <v>314</v>
      </c>
      <c r="E17" s="285" t="s">
        <v>503</v>
      </c>
      <c r="F17" s="291">
        <v>84000</v>
      </c>
      <c r="G17" s="292">
        <v>0</v>
      </c>
      <c r="H17" s="292">
        <f t="shared" si="1"/>
        <v>0</v>
      </c>
    </row>
    <row r="18" spans="1:8" s="213" customFormat="1" ht="66">
      <c r="A18" s="211" t="s">
        <v>367</v>
      </c>
      <c r="B18" s="212"/>
      <c r="C18" s="212"/>
      <c r="D18" s="268" t="s">
        <v>368</v>
      </c>
      <c r="E18" s="266"/>
      <c r="F18" s="293">
        <f>F19</f>
        <v>7157892</v>
      </c>
      <c r="G18" s="263">
        <f>G19</f>
        <v>2273245.34</v>
      </c>
      <c r="H18" s="290">
        <f t="shared" si="1"/>
        <v>31.758586745930224</v>
      </c>
    </row>
    <row r="19" spans="1:8" s="213" customFormat="1" ht="66">
      <c r="A19" s="211" t="s">
        <v>184</v>
      </c>
      <c r="B19" s="212"/>
      <c r="C19" s="212"/>
      <c r="D19" s="268" t="s">
        <v>369</v>
      </c>
      <c r="E19" s="269"/>
      <c r="F19" s="293">
        <f>SUM(F20:F35)</f>
        <v>7157892</v>
      </c>
      <c r="G19" s="290">
        <f>SUM(G20:G35)</f>
        <v>2273245.34</v>
      </c>
      <c r="H19" s="290">
        <f t="shared" si="1"/>
        <v>31.758586745930224</v>
      </c>
    </row>
    <row r="20" spans="1:8" s="213" customFormat="1" ht="214.5" customHeight="1">
      <c r="A20" s="209" t="s">
        <v>234</v>
      </c>
      <c r="B20" s="143" t="s">
        <v>322</v>
      </c>
      <c r="C20" s="209" t="s">
        <v>287</v>
      </c>
      <c r="D20" s="266" t="s">
        <v>323</v>
      </c>
      <c r="E20" s="265" t="s">
        <v>559</v>
      </c>
      <c r="F20" s="291">
        <v>548000</v>
      </c>
      <c r="G20" s="357">
        <v>498960</v>
      </c>
      <c r="H20" s="292">
        <f t="shared" si="1"/>
        <v>91.051094890510953</v>
      </c>
    </row>
    <row r="21" spans="1:8" s="213" customFormat="1" ht="241.5" customHeight="1">
      <c r="A21" s="209"/>
      <c r="B21" s="143"/>
      <c r="C21" s="209"/>
      <c r="D21" s="266"/>
      <c r="E21" s="265" t="s">
        <v>542</v>
      </c>
      <c r="F21" s="291">
        <v>48000</v>
      </c>
      <c r="G21" s="357">
        <v>48000</v>
      </c>
      <c r="H21" s="292">
        <f t="shared" si="1"/>
        <v>100</v>
      </c>
    </row>
    <row r="22" spans="1:8" ht="335.25" customHeight="1">
      <c r="A22" s="72" t="s">
        <v>235</v>
      </c>
      <c r="B22" s="73">
        <v>2010</v>
      </c>
      <c r="C22" s="72" t="s">
        <v>324</v>
      </c>
      <c r="D22" s="264" t="s">
        <v>236</v>
      </c>
      <c r="E22" s="265" t="s">
        <v>510</v>
      </c>
      <c r="F22" s="291">
        <v>285000</v>
      </c>
      <c r="G22" s="357">
        <v>254004</v>
      </c>
      <c r="H22" s="292">
        <f t="shared" si="1"/>
        <v>89.124210526315792</v>
      </c>
    </row>
    <row r="23" spans="1:8" ht="66">
      <c r="A23" s="72"/>
      <c r="B23" s="73"/>
      <c r="C23" s="72"/>
      <c r="D23" s="264"/>
      <c r="E23" s="265" t="s">
        <v>511</v>
      </c>
      <c r="F23" s="291">
        <v>450000</v>
      </c>
      <c r="G23" s="357">
        <v>450000</v>
      </c>
      <c r="H23" s="292">
        <f t="shared" si="1"/>
        <v>100</v>
      </c>
    </row>
    <row r="24" spans="1:8" ht="58.5" customHeight="1">
      <c r="A24" s="72"/>
      <c r="B24" s="73"/>
      <c r="C24" s="72"/>
      <c r="D24" s="264"/>
      <c r="E24" s="265" t="s">
        <v>543</v>
      </c>
      <c r="F24" s="291">
        <v>490000</v>
      </c>
      <c r="G24" s="357">
        <v>489600</v>
      </c>
      <c r="H24" s="292">
        <f t="shared" si="1"/>
        <v>99.91836734693878</v>
      </c>
    </row>
    <row r="25" spans="1:8" ht="58.5" customHeight="1">
      <c r="A25" s="72"/>
      <c r="B25" s="73"/>
      <c r="C25" s="72"/>
      <c r="D25" s="264"/>
      <c r="E25" s="265" t="s">
        <v>544</v>
      </c>
      <c r="F25" s="291">
        <v>420000</v>
      </c>
      <c r="G25" s="357"/>
      <c r="H25" s="292">
        <f t="shared" si="1"/>
        <v>0</v>
      </c>
    </row>
    <row r="26" spans="1:8" s="213" customFormat="1" ht="132">
      <c r="A26" s="72" t="s">
        <v>189</v>
      </c>
      <c r="B26" s="72">
        <v>2111</v>
      </c>
      <c r="C26" s="72" t="s">
        <v>190</v>
      </c>
      <c r="D26" s="270" t="s">
        <v>191</v>
      </c>
      <c r="E26" s="267" t="s">
        <v>512</v>
      </c>
      <c r="F26" s="291">
        <v>310000</v>
      </c>
      <c r="G26" s="356">
        <v>301000</v>
      </c>
      <c r="H26" s="292">
        <f t="shared" si="1"/>
        <v>97.096774193548384</v>
      </c>
    </row>
    <row r="27" spans="1:8" s="213" customFormat="1" ht="242.25" customHeight="1">
      <c r="A27" s="72"/>
      <c r="B27" s="72"/>
      <c r="C27" s="72"/>
      <c r="D27" s="270"/>
      <c r="E27" s="267" t="s">
        <v>545</v>
      </c>
      <c r="F27" s="291">
        <v>450000</v>
      </c>
      <c r="G27" s="356"/>
      <c r="H27" s="292">
        <f t="shared" si="1"/>
        <v>0</v>
      </c>
    </row>
    <row r="28" spans="1:8" s="213" customFormat="1" ht="165">
      <c r="A28" s="72" t="s">
        <v>200</v>
      </c>
      <c r="B28" s="72" t="s">
        <v>285</v>
      </c>
      <c r="C28" s="72" t="s">
        <v>198</v>
      </c>
      <c r="D28" s="270" t="s">
        <v>201</v>
      </c>
      <c r="E28" s="267" t="s">
        <v>513</v>
      </c>
      <c r="F28" s="291">
        <v>1811210</v>
      </c>
      <c r="G28" s="356"/>
      <c r="H28" s="292">
        <f t="shared" si="1"/>
        <v>0</v>
      </c>
    </row>
    <row r="29" spans="1:8" s="213" customFormat="1" ht="107.25" customHeight="1">
      <c r="A29" s="72"/>
      <c r="B29" s="72"/>
      <c r="C29" s="72"/>
      <c r="D29" s="270"/>
      <c r="E29" s="267" t="s">
        <v>546</v>
      </c>
      <c r="F29" s="291">
        <v>550000</v>
      </c>
      <c r="G29" s="356"/>
      <c r="H29" s="292">
        <f t="shared" si="1"/>
        <v>0</v>
      </c>
    </row>
    <row r="30" spans="1:8" s="213" customFormat="1" ht="145.5" customHeight="1">
      <c r="A30" s="72"/>
      <c r="B30" s="72"/>
      <c r="C30" s="72"/>
      <c r="D30" s="270"/>
      <c r="E30" s="267" t="s">
        <v>547</v>
      </c>
      <c r="F30" s="291">
        <v>89000</v>
      </c>
      <c r="G30" s="356">
        <v>89000</v>
      </c>
      <c r="H30" s="292">
        <f t="shared" si="1"/>
        <v>100</v>
      </c>
    </row>
    <row r="31" spans="1:8" s="213" customFormat="1" ht="149.25" customHeight="1">
      <c r="A31" s="72" t="s">
        <v>197</v>
      </c>
      <c r="B31" s="72" t="s">
        <v>286</v>
      </c>
      <c r="C31" s="72" t="s">
        <v>198</v>
      </c>
      <c r="D31" s="271" t="s">
        <v>199</v>
      </c>
      <c r="E31" s="267" t="s">
        <v>514</v>
      </c>
      <c r="F31" s="291">
        <v>22000</v>
      </c>
      <c r="G31" s="356"/>
      <c r="H31" s="292">
        <f t="shared" si="1"/>
        <v>0</v>
      </c>
    </row>
    <row r="32" spans="1:8" s="213" customFormat="1" ht="99">
      <c r="A32" s="72"/>
      <c r="B32" s="72"/>
      <c r="C32" s="298"/>
      <c r="D32" s="271"/>
      <c r="E32" s="359" t="s">
        <v>548</v>
      </c>
      <c r="F32" s="291">
        <v>42000</v>
      </c>
      <c r="G32" s="356"/>
      <c r="H32" s="292">
        <f t="shared" si="1"/>
        <v>0</v>
      </c>
    </row>
    <row r="33" spans="1:8" s="213" customFormat="1" ht="149.25" customHeight="1">
      <c r="A33" s="72" t="s">
        <v>202</v>
      </c>
      <c r="B33" s="72" t="s">
        <v>203</v>
      </c>
      <c r="C33" s="298" t="s">
        <v>204</v>
      </c>
      <c r="D33" s="270" t="s">
        <v>553</v>
      </c>
      <c r="E33" s="299" t="s">
        <v>554</v>
      </c>
      <c r="F33" s="291">
        <v>1500000</v>
      </c>
      <c r="G33" s="356"/>
      <c r="H33" s="292">
        <f t="shared" si="1"/>
        <v>0</v>
      </c>
    </row>
    <row r="34" spans="1:8" s="213" customFormat="1" ht="234.75" customHeight="1">
      <c r="A34" s="72" t="s">
        <v>528</v>
      </c>
      <c r="B34" s="72" t="s">
        <v>555</v>
      </c>
      <c r="C34" s="298" t="s">
        <v>556</v>
      </c>
      <c r="D34" s="270" t="s">
        <v>529</v>
      </c>
      <c r="E34" s="299" t="s">
        <v>557</v>
      </c>
      <c r="F34" s="291">
        <v>71341</v>
      </c>
      <c r="G34" s="356">
        <v>71340.67</v>
      </c>
      <c r="H34" s="292">
        <f t="shared" si="1"/>
        <v>99.999537432892723</v>
      </c>
    </row>
    <row r="35" spans="1:8" s="213" customFormat="1" ht="234.75" customHeight="1">
      <c r="A35" s="72"/>
      <c r="B35" s="72"/>
      <c r="C35" s="298"/>
      <c r="D35" s="270"/>
      <c r="E35" s="299" t="s">
        <v>558</v>
      </c>
      <c r="F35" s="291">
        <v>71341</v>
      </c>
      <c r="G35" s="356">
        <v>71340.67</v>
      </c>
      <c r="H35" s="292">
        <f t="shared" si="1"/>
        <v>99.999537432892723</v>
      </c>
    </row>
    <row r="36" spans="1:8" s="304" customFormat="1" ht="99">
      <c r="A36" s="300" t="s">
        <v>210</v>
      </c>
      <c r="B36" s="301"/>
      <c r="C36" s="302"/>
      <c r="D36" s="262" t="s">
        <v>428</v>
      </c>
      <c r="E36" s="303"/>
      <c r="F36" s="293">
        <f>F37</f>
        <v>7176550</v>
      </c>
      <c r="G36" s="358">
        <f>G37</f>
        <v>76200</v>
      </c>
      <c r="H36" s="290">
        <f t="shared" si="1"/>
        <v>1.0617915293560276</v>
      </c>
    </row>
    <row r="37" spans="1:8" s="304" customFormat="1" ht="99">
      <c r="A37" s="300" t="s">
        <v>371</v>
      </c>
      <c r="B37" s="301"/>
      <c r="C37" s="302"/>
      <c r="D37" s="262" t="s">
        <v>429</v>
      </c>
      <c r="E37" s="303"/>
      <c r="F37" s="293">
        <f>SUM(F38:F42)</f>
        <v>7176550</v>
      </c>
      <c r="G37" s="290">
        <f>SUM(G38:G42)</f>
        <v>76200</v>
      </c>
      <c r="H37" s="290">
        <f t="shared" si="1"/>
        <v>1.0617915293560276</v>
      </c>
    </row>
    <row r="38" spans="1:8" s="304" customFormat="1" ht="66">
      <c r="A38" s="72">
        <v>1014030</v>
      </c>
      <c r="B38" s="73">
        <v>4030</v>
      </c>
      <c r="C38" s="298" t="s">
        <v>551</v>
      </c>
      <c r="D38" s="264" t="s">
        <v>552</v>
      </c>
      <c r="E38" s="359" t="s">
        <v>549</v>
      </c>
      <c r="F38" s="291">
        <v>26550</v>
      </c>
      <c r="G38" s="292"/>
      <c r="H38" s="292">
        <f t="shared" si="1"/>
        <v>0</v>
      </c>
    </row>
    <row r="39" spans="1:8" s="304" customFormat="1" ht="213.75" customHeight="1">
      <c r="A39" s="72"/>
      <c r="B39" s="73"/>
      <c r="C39" s="298"/>
      <c r="D39" s="272"/>
      <c r="E39" s="359" t="s">
        <v>550</v>
      </c>
      <c r="F39" s="291">
        <v>50000</v>
      </c>
      <c r="G39" s="292"/>
      <c r="H39" s="292">
        <f t="shared" si="1"/>
        <v>0</v>
      </c>
    </row>
    <row r="40" spans="1:8" s="213" customFormat="1" ht="209.25" customHeight="1">
      <c r="A40" s="72">
        <v>1014060</v>
      </c>
      <c r="B40" s="73">
        <v>4060</v>
      </c>
      <c r="C40" s="298" t="s">
        <v>505</v>
      </c>
      <c r="D40" s="264" t="s">
        <v>506</v>
      </c>
      <c r="E40" s="299" t="s">
        <v>507</v>
      </c>
      <c r="F40" s="291">
        <v>600000</v>
      </c>
      <c r="G40" s="357">
        <v>23400</v>
      </c>
      <c r="H40" s="292">
        <f t="shared" si="1"/>
        <v>3.9</v>
      </c>
    </row>
    <row r="41" spans="1:8" s="213" customFormat="1" ht="206.25" customHeight="1">
      <c r="A41" s="72"/>
      <c r="B41" s="73"/>
      <c r="C41" s="298"/>
      <c r="D41" s="272"/>
      <c r="E41" s="299" t="s">
        <v>508</v>
      </c>
      <c r="F41" s="291">
        <v>4500000</v>
      </c>
      <c r="G41" s="357"/>
      <c r="H41" s="292">
        <f t="shared" si="1"/>
        <v>0</v>
      </c>
    </row>
    <row r="42" spans="1:8" s="213" customFormat="1" ht="231">
      <c r="A42" s="72"/>
      <c r="B42" s="73"/>
      <c r="C42" s="298"/>
      <c r="D42" s="272"/>
      <c r="E42" s="299" t="s">
        <v>509</v>
      </c>
      <c r="F42" s="291">
        <v>2000000</v>
      </c>
      <c r="G42" s="356">
        <v>52800</v>
      </c>
      <c r="H42" s="292">
        <f t="shared" si="1"/>
        <v>2.64</v>
      </c>
    </row>
    <row r="43" spans="1:8" ht="66">
      <c r="A43" s="207" t="s">
        <v>214</v>
      </c>
      <c r="B43" s="178"/>
      <c r="C43" s="208"/>
      <c r="D43" s="273" t="s">
        <v>404</v>
      </c>
      <c r="E43" s="274"/>
      <c r="F43" s="293">
        <f>F44</f>
        <v>2751611</v>
      </c>
      <c r="G43" s="290">
        <f>G44</f>
        <v>2751611</v>
      </c>
      <c r="H43" s="290">
        <f t="shared" si="1"/>
        <v>100</v>
      </c>
    </row>
    <row r="44" spans="1:8" ht="165">
      <c r="A44" s="209" t="s">
        <v>166</v>
      </c>
      <c r="B44" s="144">
        <v>9800</v>
      </c>
      <c r="C44" s="210" t="s">
        <v>216</v>
      </c>
      <c r="D44" s="275" t="s">
        <v>430</v>
      </c>
      <c r="E44" s="276" t="s">
        <v>504</v>
      </c>
      <c r="F44" s="291">
        <v>2751611</v>
      </c>
      <c r="G44" s="292">
        <v>2751611</v>
      </c>
      <c r="H44" s="292">
        <f t="shared" si="1"/>
        <v>100</v>
      </c>
    </row>
    <row r="45" spans="1:8" ht="33">
      <c r="A45" s="70" t="s">
        <v>217</v>
      </c>
      <c r="B45" s="75" t="s">
        <v>217</v>
      </c>
      <c r="C45" s="70" t="s">
        <v>217</v>
      </c>
      <c r="D45" s="277" t="s">
        <v>125</v>
      </c>
      <c r="E45" s="277" t="s">
        <v>217</v>
      </c>
      <c r="F45" s="294">
        <f>F7+F19+F43+F37</f>
        <v>21817593</v>
      </c>
      <c r="G45" s="294">
        <f>G7+G19+G43+G37</f>
        <v>5865837.1399999997</v>
      </c>
      <c r="H45" s="290">
        <f t="shared" si="1"/>
        <v>26.885812472530766</v>
      </c>
    </row>
    <row r="46" spans="1:8" ht="33">
      <c r="A46" s="70" t="s">
        <v>217</v>
      </c>
      <c r="B46" s="75" t="s">
        <v>217</v>
      </c>
      <c r="C46" s="70" t="s">
        <v>217</v>
      </c>
      <c r="D46" s="279" t="s">
        <v>179</v>
      </c>
      <c r="E46" s="277" t="s">
        <v>217</v>
      </c>
      <c r="F46" s="278">
        <f>F45</f>
        <v>21817593</v>
      </c>
      <c r="G46" s="278">
        <f>G45</f>
        <v>5865837.1399999997</v>
      </c>
      <c r="H46" s="290">
        <f t="shared" si="1"/>
        <v>26.885812472530766</v>
      </c>
    </row>
    <row r="55" spans="7:7">
      <c r="G55" s="333"/>
    </row>
  </sheetData>
  <mergeCells count="3">
    <mergeCell ref="A2:E2"/>
    <mergeCell ref="A3:B3"/>
    <mergeCell ref="F1:H1"/>
  </mergeCells>
  <pageMargins left="0.70866141732283472" right="0.70866141732283472" top="0.74803149606299213" bottom="0.74803149606299213" header="0.31496062992125984" footer="0.31496062992125984"/>
  <pageSetup paperSize="9" scale="39" fitToHeight="8" orientation="landscape" r:id="rId1"/>
  <headerFooter alignWithMargins="0"/>
  <rowBreaks count="1" manualBreakCount="1">
    <brk id="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4</vt:i4>
      </vt:variant>
    </vt:vector>
  </HeadingPairs>
  <TitlesOfParts>
    <vt:vector size="14" baseType="lpstr">
      <vt:lpstr>дод.1</vt:lpstr>
      <vt:lpstr>дод.2</vt:lpstr>
      <vt:lpstr>дод.3</vt:lpstr>
      <vt:lpstr>дод.3-1</vt:lpstr>
      <vt:lpstr>4</vt:lpstr>
      <vt:lpstr>дод. 5</vt:lpstr>
      <vt:lpstr>6</vt:lpstr>
      <vt:lpstr>дод.7</vt:lpstr>
      <vt:lpstr>8</vt:lpstr>
      <vt:lpstr>Лист1</vt:lpstr>
      <vt:lpstr>дод.1!Область_печати</vt:lpstr>
      <vt:lpstr>дод.2!Область_печати</vt:lpstr>
      <vt:lpstr>'дод.3-1'!Область_печати</vt:lpstr>
      <vt:lpstr>дод.7!Область_печати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2023-08-24T09:40:22Z</dcterms:modified>
</cp:coreProperties>
</file>