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8_{8B2496C2-71A3-41C2-9B48-D457DA6F5D66}" xr6:coauthVersionLast="47" xr6:coauthVersionMax="47" xr10:uidLastSave="{00000000-0000-0000-0000-000000000000}"/>
  <bookViews>
    <workbookView xWindow="-120" yWindow="-120" windowWidth="29040" windowHeight="15720" activeTab="8" xr2:uid="{00000000-000D-0000-FFFF-FFFF00000000}"/>
  </bookViews>
  <sheets>
    <sheet name="дод.1" sheetId="4" r:id="rId1"/>
    <sheet name="дод.2" sheetId="10" r:id="rId2"/>
    <sheet name="дод.3" sheetId="7" r:id="rId3"/>
    <sheet name="дод.3-1" sheetId="8" r:id="rId4"/>
    <sheet name="4" sheetId="11" r:id="rId5"/>
    <sheet name="дод. 5" sheetId="5" r:id="rId6"/>
    <sheet name="6" sheetId="12" r:id="rId7"/>
    <sheet name="дод.7" sheetId="6" r:id="rId8"/>
    <sheet name="8" sheetId="13" r:id="rId9"/>
    <sheet name="Лист1" sheetId="14" r:id="rId10"/>
  </sheets>
  <definedNames>
    <definedName name="_xlnm.Print_Area" localSheetId="0">дод.1!$A$1:$G$111</definedName>
    <definedName name="_xlnm.Print_Area" localSheetId="1">дод.2!$A$1:$H$32</definedName>
    <definedName name="_xlnm.Print_Area" localSheetId="3">'дод.3-1'!$B$1:$F$38</definedName>
    <definedName name="_xlnm.Print_Area" localSheetId="7">дод.7!$A$1:$R$57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0" i="6" l="1"/>
  <c r="I50" i="6"/>
  <c r="P53" i="6"/>
  <c r="K53" i="6"/>
  <c r="O53" i="6" s="1"/>
  <c r="G53" i="6"/>
  <c r="M39" i="6"/>
  <c r="N39" i="6"/>
  <c r="L39" i="6"/>
  <c r="I39" i="6"/>
  <c r="J39" i="6"/>
  <c r="H39" i="6"/>
  <c r="K44" i="6"/>
  <c r="P44" i="6"/>
  <c r="G44" i="6"/>
  <c r="G43" i="6"/>
  <c r="K43" i="6"/>
  <c r="P43" i="6"/>
  <c r="H28" i="13" l="1"/>
  <c r="H27" i="13"/>
  <c r="H26" i="13"/>
  <c r="H17" i="13" l="1"/>
  <c r="G30" i="13"/>
  <c r="F30" i="13"/>
  <c r="H22" i="13"/>
  <c r="H10" i="13"/>
  <c r="L30" i="5" l="1"/>
  <c r="K30" i="5"/>
  <c r="J29" i="5"/>
  <c r="L29" i="5" s="1"/>
  <c r="I29" i="5"/>
  <c r="L24" i="5"/>
  <c r="K24" i="5"/>
  <c r="L23" i="5"/>
  <c r="K23" i="5"/>
  <c r="K22" i="5"/>
  <c r="K21" i="5"/>
  <c r="F30" i="8"/>
  <c r="E26" i="8"/>
  <c r="D26" i="8"/>
  <c r="F26" i="8" s="1"/>
  <c r="F27" i="8"/>
  <c r="I47" i="7"/>
  <c r="I45" i="7"/>
  <c r="K29" i="5" l="1"/>
  <c r="I18" i="7"/>
  <c r="F96" i="4"/>
  <c r="E96" i="4"/>
  <c r="D96" i="4"/>
  <c r="F100" i="4"/>
  <c r="F83" i="4"/>
  <c r="E83" i="4"/>
  <c r="D83" i="4"/>
  <c r="F88" i="4"/>
  <c r="G88" i="4"/>
  <c r="F86" i="4"/>
  <c r="F85" i="4"/>
  <c r="G86" i="4"/>
  <c r="F15" i="13" l="1"/>
  <c r="F7" i="13"/>
  <c r="M54" i="6" l="1"/>
  <c r="M55" i="6"/>
  <c r="Q55" i="6" s="1"/>
  <c r="M52" i="6"/>
  <c r="P55" i="6"/>
  <c r="Q52" i="6"/>
  <c r="R52" i="6"/>
  <c r="R55" i="6"/>
  <c r="M48" i="6"/>
  <c r="R48" i="6"/>
  <c r="Q48" i="6"/>
  <c r="P48" i="6"/>
  <c r="P36" i="6"/>
  <c r="P33" i="6"/>
  <c r="P34" i="6"/>
  <c r="K34" i="6"/>
  <c r="Q32" i="6"/>
  <c r="R23" i="6"/>
  <c r="R19" i="6"/>
  <c r="M18" i="6" l="1"/>
  <c r="H12" i="13" l="1"/>
  <c r="J50" i="6" l="1"/>
  <c r="L50" i="6"/>
  <c r="M50" i="6"/>
  <c r="N50" i="6"/>
  <c r="M46" i="6"/>
  <c r="N46" i="6"/>
  <c r="L46" i="6"/>
  <c r="I46" i="6"/>
  <c r="J46" i="6"/>
  <c r="H46" i="6"/>
  <c r="K48" i="6"/>
  <c r="G48" i="6"/>
  <c r="H13" i="6"/>
  <c r="P30" i="6"/>
  <c r="P25" i="6"/>
  <c r="O48" i="6" l="1"/>
  <c r="M9" i="6"/>
  <c r="N9" i="6"/>
  <c r="L9" i="6"/>
  <c r="H9" i="6"/>
  <c r="P11" i="6"/>
  <c r="K11" i="6"/>
  <c r="G11" i="6"/>
  <c r="G34" i="13"/>
  <c r="F34" i="13"/>
  <c r="F37" i="13" s="1"/>
  <c r="F38" i="13" s="1"/>
  <c r="G13" i="13"/>
  <c r="O11" i="6" l="1"/>
  <c r="J51" i="5"/>
  <c r="I51" i="5"/>
  <c r="I46" i="5"/>
  <c r="I54" i="5" s="1"/>
  <c r="E33" i="8"/>
  <c r="D33" i="8"/>
  <c r="F32" i="8"/>
  <c r="E28" i="8"/>
  <c r="D28" i="8"/>
  <c r="F22" i="8"/>
  <c r="E55" i="7"/>
  <c r="D55" i="7"/>
  <c r="I63" i="7"/>
  <c r="E49" i="7"/>
  <c r="D49" i="7"/>
  <c r="I38" i="7"/>
  <c r="I30" i="7" l="1"/>
  <c r="I31" i="7"/>
  <c r="J34" i="5" l="1"/>
  <c r="I34" i="5"/>
  <c r="J36" i="5"/>
  <c r="J40" i="5" s="1"/>
  <c r="K36" i="5"/>
  <c r="I36" i="5"/>
  <c r="I40" i="5" s="1"/>
  <c r="I32" i="5"/>
  <c r="J25" i="5"/>
  <c r="I25" i="5"/>
  <c r="E108" i="4" l="1"/>
  <c r="D108" i="4"/>
  <c r="D105" i="4" s="1"/>
  <c r="G58" i="4"/>
  <c r="D13" i="4"/>
  <c r="E13" i="4"/>
  <c r="K32" i="6" l="1"/>
  <c r="K36" i="6" l="1"/>
  <c r="K55" i="6" l="1"/>
  <c r="G55" i="6" l="1"/>
  <c r="O55" i="6" s="1"/>
  <c r="G34" i="6"/>
  <c r="O34" i="6" s="1"/>
  <c r="G36" i="6"/>
  <c r="O36" i="6" s="1"/>
  <c r="G32" i="6"/>
  <c r="E105" i="4" l="1"/>
  <c r="F109" i="4"/>
  <c r="F107" i="4"/>
  <c r="G107" i="4"/>
  <c r="G106" i="4"/>
  <c r="F106" i="4"/>
  <c r="G109" i="4"/>
  <c r="E77" i="4" l="1"/>
  <c r="L35" i="5"/>
  <c r="K35" i="5"/>
  <c r="L34" i="5"/>
  <c r="K34" i="5"/>
  <c r="L33" i="5"/>
  <c r="K33" i="5"/>
  <c r="L32" i="5"/>
  <c r="K32" i="5"/>
  <c r="K40" i="5" l="1"/>
  <c r="E19" i="8"/>
  <c r="D19" i="8"/>
  <c r="F25" i="8"/>
  <c r="F23" i="8"/>
  <c r="H36" i="13" l="1"/>
  <c r="H35" i="13"/>
  <c r="H33" i="13"/>
  <c r="H32" i="13"/>
  <c r="H25" i="13"/>
  <c r="H23" i="13"/>
  <c r="H21" i="13"/>
  <c r="H20" i="13"/>
  <c r="H19" i="13"/>
  <c r="H18" i="13"/>
  <c r="H16" i="13"/>
  <c r="H13" i="13"/>
  <c r="H11" i="13"/>
  <c r="H9" i="13"/>
  <c r="H8" i="13"/>
  <c r="H28" i="10" l="1"/>
  <c r="P22" i="6"/>
  <c r="K22" i="6"/>
  <c r="G22" i="6"/>
  <c r="I23" i="6"/>
  <c r="G23" i="6" s="1"/>
  <c r="M23" i="6"/>
  <c r="P23" i="6"/>
  <c r="P27" i="6"/>
  <c r="K27" i="6"/>
  <c r="G27" i="6"/>
  <c r="P37" i="6"/>
  <c r="K37" i="6"/>
  <c r="G37" i="6"/>
  <c r="G31" i="6"/>
  <c r="K31" i="6"/>
  <c r="Q31" i="6"/>
  <c r="K23" i="6" l="1"/>
  <c r="Q23" i="6"/>
  <c r="O27" i="6"/>
  <c r="O22" i="6"/>
  <c r="O23" i="6"/>
  <c r="O37" i="6"/>
  <c r="O31" i="6"/>
  <c r="J49" i="5" l="1"/>
  <c r="J55" i="5" s="1"/>
  <c r="I49" i="5"/>
  <c r="L50" i="5"/>
  <c r="K50" i="5"/>
  <c r="L36" i="5"/>
  <c r="K49" i="5" l="1"/>
  <c r="I55" i="5"/>
  <c r="L55" i="5"/>
  <c r="K55" i="5"/>
  <c r="L49" i="5"/>
  <c r="G15" i="13"/>
  <c r="G20" i="12"/>
  <c r="G19" i="12" s="1"/>
  <c r="F20" i="12"/>
  <c r="F19" i="12" s="1"/>
  <c r="H34" i="13"/>
  <c r="H21" i="12"/>
  <c r="G7" i="13"/>
  <c r="G37" i="13" s="1"/>
  <c r="G16" i="12"/>
  <c r="F16" i="12"/>
  <c r="F34" i="8"/>
  <c r="E9" i="8"/>
  <c r="E36" i="8" s="1"/>
  <c r="D9" i="8"/>
  <c r="D36" i="8" s="1"/>
  <c r="E33" i="7"/>
  <c r="I29" i="7"/>
  <c r="H20" i="12" l="1"/>
  <c r="H7" i="13"/>
  <c r="H15" i="13"/>
  <c r="H19" i="12"/>
  <c r="E104" i="4"/>
  <c r="D104" i="4"/>
  <c r="G110" i="4"/>
  <c r="F110" i="4"/>
  <c r="F108" i="4" s="1"/>
  <c r="F17" i="4"/>
  <c r="G17" i="4"/>
  <c r="F105" i="4" l="1"/>
  <c r="F104" i="4" s="1"/>
  <c r="G104" i="4"/>
  <c r="G108" i="4"/>
  <c r="G105" i="4"/>
  <c r="G25" i="6"/>
  <c r="K25" i="6"/>
  <c r="O25" i="6" l="1"/>
  <c r="K30" i="6"/>
  <c r="G30" i="6"/>
  <c r="P29" i="6"/>
  <c r="K29" i="6"/>
  <c r="G29" i="6"/>
  <c r="H21" i="10"/>
  <c r="O29" i="6" l="1"/>
  <c r="O30" i="6"/>
  <c r="H30" i="13" l="1"/>
  <c r="J17" i="5" l="1"/>
  <c r="I17" i="5"/>
  <c r="L18" i="5"/>
  <c r="K18" i="5"/>
  <c r="I13" i="5"/>
  <c r="J13" i="5"/>
  <c r="I15" i="5"/>
  <c r="J15" i="5"/>
  <c r="L17" i="5" l="1"/>
  <c r="K17" i="5"/>
  <c r="D33" i="7"/>
  <c r="I48" i="7"/>
  <c r="E81" i="4"/>
  <c r="D81" i="4"/>
  <c r="G82" i="4"/>
  <c r="G81" i="4" s="1"/>
  <c r="F82" i="4"/>
  <c r="F81" i="4" s="1"/>
  <c r="E34" i="4"/>
  <c r="D34" i="4"/>
  <c r="F66" i="4"/>
  <c r="G64" i="4"/>
  <c r="F43" i="4"/>
  <c r="F15" i="12" l="1"/>
  <c r="F22" i="12" s="1"/>
  <c r="F29" i="13"/>
  <c r="H17" i="12"/>
  <c r="H18" i="12"/>
  <c r="G15" i="12"/>
  <c r="G22" i="12" s="1"/>
  <c r="G52" i="6"/>
  <c r="K52" i="6"/>
  <c r="P54" i="6"/>
  <c r="G40" i="6"/>
  <c r="G41" i="6"/>
  <c r="G42" i="6"/>
  <c r="P35" i="6"/>
  <c r="P16" i="6"/>
  <c r="G15" i="6"/>
  <c r="G50" i="6" l="1"/>
  <c r="O52" i="6"/>
  <c r="H15" i="12"/>
  <c r="H22" i="12"/>
  <c r="H16" i="12"/>
  <c r="G17" i="6"/>
  <c r="E27" i="10"/>
  <c r="E26" i="10"/>
  <c r="H25" i="10"/>
  <c r="H24" i="10" s="1"/>
  <c r="H29" i="10" s="1"/>
  <c r="G25" i="10"/>
  <c r="F25" i="10"/>
  <c r="G24" i="10"/>
  <c r="G29" i="10" s="1"/>
  <c r="E25" i="10" l="1"/>
  <c r="F24" i="10"/>
  <c r="F29" i="10" s="1"/>
  <c r="F18" i="10"/>
  <c r="F17" i="10" s="1"/>
  <c r="F22" i="10" s="1"/>
  <c r="H18" i="10"/>
  <c r="H17" i="10" s="1"/>
  <c r="H22" i="10" s="1"/>
  <c r="G18" i="10"/>
  <c r="G17" i="10" s="1"/>
  <c r="G22" i="10" s="1"/>
  <c r="E20" i="10"/>
  <c r="E19" i="10"/>
  <c r="F11" i="8"/>
  <c r="I23" i="7"/>
  <c r="I22" i="7"/>
  <c r="E24" i="10" l="1"/>
  <c r="E29" i="10" s="1"/>
  <c r="E17" i="10"/>
  <c r="E22" i="10" s="1"/>
  <c r="E18" i="10"/>
  <c r="D53" i="4"/>
  <c r="F32" i="4"/>
  <c r="E55" i="4"/>
  <c r="D55" i="4"/>
  <c r="F58" i="4"/>
  <c r="M15" i="6" l="1"/>
  <c r="P15" i="6"/>
  <c r="G29" i="13" l="1"/>
  <c r="H29" i="13" s="1"/>
  <c r="N49" i="6"/>
  <c r="M49" i="6"/>
  <c r="I49" i="6"/>
  <c r="G51" i="6"/>
  <c r="G54" i="6"/>
  <c r="K54" i="6"/>
  <c r="K41" i="6"/>
  <c r="P41" i="6"/>
  <c r="H37" i="13" l="1"/>
  <c r="H38" i="13" s="1"/>
  <c r="G38" i="13"/>
  <c r="P50" i="6"/>
  <c r="P49" i="6" s="1"/>
  <c r="L49" i="6"/>
  <c r="K49" i="6" s="1"/>
  <c r="R50" i="6"/>
  <c r="R49" i="6" s="1"/>
  <c r="O41" i="6"/>
  <c r="O54" i="6"/>
  <c r="G49" i="6"/>
  <c r="H49" i="6"/>
  <c r="J49" i="6"/>
  <c r="Q50" i="6"/>
  <c r="Q49" i="6" s="1"/>
  <c r="G10" i="6" l="1"/>
  <c r="F31" i="8"/>
  <c r="I66" i="7"/>
  <c r="I51" i="7"/>
  <c r="I28" i="7"/>
  <c r="I24" i="7"/>
  <c r="G69" i="4"/>
  <c r="M38" i="6" l="1"/>
  <c r="N38" i="6"/>
  <c r="L38" i="6"/>
  <c r="J38" i="6"/>
  <c r="H38" i="6"/>
  <c r="H56" i="6" s="1"/>
  <c r="P42" i="6"/>
  <c r="K42" i="6"/>
  <c r="P40" i="6"/>
  <c r="K40" i="6"/>
  <c r="K39" i="6" l="1"/>
  <c r="K38" i="6" s="1"/>
  <c r="O42" i="6"/>
  <c r="I38" i="6"/>
  <c r="O40" i="6"/>
  <c r="G24" i="6" l="1"/>
  <c r="F18" i="8"/>
  <c r="F49" i="7"/>
  <c r="G49" i="7"/>
  <c r="H49" i="7"/>
  <c r="I50" i="7"/>
  <c r="I52" i="7"/>
  <c r="I53" i="7"/>
  <c r="I54" i="7"/>
  <c r="I49" i="7" l="1"/>
  <c r="F56" i="4"/>
  <c r="E30" i="4"/>
  <c r="D30" i="4"/>
  <c r="F31" i="4"/>
  <c r="G31" i="4"/>
  <c r="G32" i="4"/>
  <c r="F55" i="4" l="1"/>
  <c r="P20" i="6"/>
  <c r="I20" i="6"/>
  <c r="G20" i="6" s="1"/>
  <c r="M20" i="6"/>
  <c r="K20" i="6" s="1"/>
  <c r="O20" i="6" l="1"/>
  <c r="K15" i="6"/>
  <c r="O15" i="6" s="1"/>
  <c r="L52" i="5" l="1"/>
  <c r="K52" i="5"/>
  <c r="F35" i="8"/>
  <c r="D8" i="7"/>
  <c r="F33" i="8" l="1"/>
  <c r="K51" i="5"/>
  <c r="L51" i="5"/>
  <c r="I45" i="6" l="1"/>
  <c r="J45" i="6"/>
  <c r="M45" i="6"/>
  <c r="N45" i="6"/>
  <c r="Q45" i="6"/>
  <c r="R45" i="6"/>
  <c r="I8" i="6"/>
  <c r="J8" i="6"/>
  <c r="M8" i="6"/>
  <c r="N8" i="6"/>
  <c r="Q8" i="6"/>
  <c r="R8" i="6"/>
  <c r="G14" i="13" l="1"/>
  <c r="F14" i="13"/>
  <c r="G6" i="13"/>
  <c r="F6" i="13"/>
  <c r="H6" i="13" l="1"/>
  <c r="H14" i="13"/>
  <c r="I10" i="7"/>
  <c r="F84" i="4"/>
  <c r="G84" i="4"/>
  <c r="E72" i="4"/>
  <c r="D72" i="4"/>
  <c r="F54" i="4" l="1"/>
  <c r="F57" i="4"/>
  <c r="F21" i="4" l="1"/>
  <c r="N13" i="6" l="1"/>
  <c r="N12" i="6" s="1"/>
  <c r="L13" i="6"/>
  <c r="L12" i="6" s="1"/>
  <c r="J13" i="6"/>
  <c r="J12" i="6" s="1"/>
  <c r="M35" i="6"/>
  <c r="K35" i="6" s="1"/>
  <c r="I35" i="6"/>
  <c r="P21" i="6"/>
  <c r="R18" i="6"/>
  <c r="P19" i="6"/>
  <c r="G18" i="6"/>
  <c r="P18" i="6"/>
  <c r="H12" i="6" l="1"/>
  <c r="G35" i="6"/>
  <c r="O35" i="6" s="1"/>
  <c r="Q18" i="6"/>
  <c r="K18" i="6"/>
  <c r="O18" i="6" s="1"/>
  <c r="G96" i="4" l="1"/>
  <c r="P51" i="6" l="1"/>
  <c r="P26" i="6"/>
  <c r="K26" i="6"/>
  <c r="G26" i="6"/>
  <c r="M19" i="6"/>
  <c r="Q19" i="6" s="1"/>
  <c r="G19" i="6"/>
  <c r="M16" i="6"/>
  <c r="K16" i="6" s="1"/>
  <c r="I16" i="6"/>
  <c r="G16" i="6" s="1"/>
  <c r="M14" i="6"/>
  <c r="I14" i="6"/>
  <c r="H8" i="6"/>
  <c r="M13" i="6" l="1"/>
  <c r="M12" i="6" s="1"/>
  <c r="I13" i="6"/>
  <c r="I12" i="6" s="1"/>
  <c r="O26" i="6"/>
  <c r="O16" i="6"/>
  <c r="L47" i="5" l="1"/>
  <c r="J46" i="5"/>
  <c r="J54" i="5" l="1"/>
  <c r="J53" i="5" s="1"/>
  <c r="L46" i="5"/>
  <c r="K46" i="5"/>
  <c r="F10" i="8" l="1"/>
  <c r="F12" i="8"/>
  <c r="F14" i="8"/>
  <c r="F17" i="8"/>
  <c r="F20" i="8"/>
  <c r="F21" i="8"/>
  <c r="F24" i="8"/>
  <c r="F29" i="8"/>
  <c r="I46" i="7"/>
  <c r="I19" i="7"/>
  <c r="F9" i="8" l="1"/>
  <c r="F19" i="8"/>
  <c r="F28" i="8"/>
  <c r="E8" i="7"/>
  <c r="E64" i="7"/>
  <c r="D64" i="7"/>
  <c r="I9" i="7"/>
  <c r="I11" i="7"/>
  <c r="I12" i="7"/>
  <c r="I13" i="7"/>
  <c r="I14" i="7"/>
  <c r="I15" i="7"/>
  <c r="I16" i="7"/>
  <c r="I17" i="7"/>
  <c r="I20" i="7"/>
  <c r="I21" i="7"/>
  <c r="I25" i="7"/>
  <c r="I26" i="7"/>
  <c r="I27" i="7"/>
  <c r="I32" i="7"/>
  <c r="I34" i="7"/>
  <c r="I35" i="7"/>
  <c r="I36" i="7"/>
  <c r="I37" i="7"/>
  <c r="I39" i="7"/>
  <c r="I40" i="7"/>
  <c r="I41" i="7"/>
  <c r="I42" i="7"/>
  <c r="I43" i="7"/>
  <c r="I44" i="7"/>
  <c r="I56" i="7"/>
  <c r="I57" i="7"/>
  <c r="I58" i="7"/>
  <c r="I59" i="7"/>
  <c r="I60" i="7"/>
  <c r="I61" i="7"/>
  <c r="I62" i="7"/>
  <c r="I65" i="7"/>
  <c r="I67" i="7"/>
  <c r="F69" i="4"/>
  <c r="E67" i="4"/>
  <c r="D67" i="4"/>
  <c r="F94" i="4"/>
  <c r="G94" i="4"/>
  <c r="F95" i="4"/>
  <c r="G95" i="4"/>
  <c r="F97" i="4"/>
  <c r="G97" i="4"/>
  <c r="F98" i="4"/>
  <c r="G98" i="4"/>
  <c r="F99" i="4"/>
  <c r="G99" i="4"/>
  <c r="F101" i="4"/>
  <c r="F102" i="4"/>
  <c r="G93" i="4"/>
  <c r="F93" i="4"/>
  <c r="G87" i="4"/>
  <c r="F87" i="4"/>
  <c r="G80" i="4"/>
  <c r="F80" i="4"/>
  <c r="G78" i="4"/>
  <c r="F78" i="4"/>
  <c r="G73" i="4"/>
  <c r="F73" i="4"/>
  <c r="F72" i="4" s="1"/>
  <c r="G70" i="4"/>
  <c r="F70" i="4"/>
  <c r="G68" i="4"/>
  <c r="F68" i="4"/>
  <c r="G66" i="4"/>
  <c r="F64" i="4"/>
  <c r="G63" i="4"/>
  <c r="F63" i="4"/>
  <c r="G62" i="4"/>
  <c r="F62" i="4"/>
  <c r="G61" i="4"/>
  <c r="F61" i="4"/>
  <c r="G57" i="4"/>
  <c r="G56" i="4"/>
  <c r="F49" i="4"/>
  <c r="G49" i="4"/>
  <c r="F50" i="4"/>
  <c r="G50" i="4"/>
  <c r="G48" i="4"/>
  <c r="F48" i="4"/>
  <c r="G46" i="4"/>
  <c r="F46" i="4"/>
  <c r="F40" i="4"/>
  <c r="G40" i="4"/>
  <c r="F41" i="4"/>
  <c r="G41" i="4"/>
  <c r="F42" i="4"/>
  <c r="G42" i="4"/>
  <c r="F44" i="4"/>
  <c r="G44" i="4"/>
  <c r="G39" i="4"/>
  <c r="F39" i="4"/>
  <c r="F36" i="4"/>
  <c r="G36" i="4"/>
  <c r="F37" i="4"/>
  <c r="G37" i="4"/>
  <c r="F38" i="4"/>
  <c r="G38" i="4"/>
  <c r="G35" i="4"/>
  <c r="F35" i="4"/>
  <c r="G30" i="4"/>
  <c r="F30" i="4"/>
  <c r="G29" i="4"/>
  <c r="F29" i="4"/>
  <c r="G27" i="4"/>
  <c r="F27" i="4"/>
  <c r="G24" i="4"/>
  <c r="F24" i="4"/>
  <c r="G22" i="4"/>
  <c r="F22" i="4"/>
  <c r="G19" i="4"/>
  <c r="F19" i="4"/>
  <c r="G15" i="4"/>
  <c r="G16" i="4"/>
  <c r="G14" i="4"/>
  <c r="F15" i="4"/>
  <c r="F16" i="4"/>
  <c r="F14" i="4"/>
  <c r="F13" i="4" l="1"/>
  <c r="F34" i="4"/>
  <c r="F36" i="8"/>
  <c r="E68" i="7"/>
  <c r="D68" i="7"/>
  <c r="F67" i="4"/>
  <c r="I64" i="7"/>
  <c r="I55" i="7"/>
  <c r="I33" i="7"/>
  <c r="I8" i="7"/>
  <c r="I68" i="7" l="1"/>
  <c r="D26" i="4" l="1"/>
  <c r="E26" i="4"/>
  <c r="F26" i="4"/>
  <c r="G26" i="4" l="1"/>
  <c r="K14" i="6"/>
  <c r="K10" i="6"/>
  <c r="P10" i="6"/>
  <c r="P14" i="6"/>
  <c r="P17" i="6"/>
  <c r="P24" i="6"/>
  <c r="P47" i="6"/>
  <c r="K51" i="6"/>
  <c r="K50" i="6" s="1"/>
  <c r="K47" i="6"/>
  <c r="K33" i="6"/>
  <c r="K24" i="6"/>
  <c r="K21" i="6"/>
  <c r="K17" i="6"/>
  <c r="L8" i="6"/>
  <c r="G47" i="6"/>
  <c r="G33" i="6"/>
  <c r="G21" i="6"/>
  <c r="G14" i="6"/>
  <c r="K47" i="5"/>
  <c r="J19" i="5"/>
  <c r="L14" i="5"/>
  <c r="L16" i="5"/>
  <c r="L20" i="5"/>
  <c r="L26" i="5"/>
  <c r="L27" i="5"/>
  <c r="L28" i="5"/>
  <c r="K14" i="5"/>
  <c r="K16" i="5"/>
  <c r="K20" i="5"/>
  <c r="K26" i="5"/>
  <c r="K27" i="5"/>
  <c r="K28" i="5"/>
  <c r="I19" i="5"/>
  <c r="I39" i="5" s="1"/>
  <c r="E92" i="4"/>
  <c r="E103" i="4" s="1"/>
  <c r="D92" i="4"/>
  <c r="D103" i="4" s="1"/>
  <c r="E79" i="4"/>
  <c r="E76" i="4" s="1"/>
  <c r="F79" i="4"/>
  <c r="D79" i="4"/>
  <c r="F77" i="4"/>
  <c r="D77" i="4"/>
  <c r="D76" i="4" s="1"/>
  <c r="E71" i="4"/>
  <c r="F71" i="4"/>
  <c r="D71" i="4"/>
  <c r="E53" i="4"/>
  <c r="E60" i="4"/>
  <c r="F60" i="4"/>
  <c r="D60" i="4"/>
  <c r="E65" i="4"/>
  <c r="F65" i="4"/>
  <c r="D65" i="4"/>
  <c r="F23" i="4"/>
  <c r="F47" i="4"/>
  <c r="F45" i="4"/>
  <c r="F28" i="4"/>
  <c r="F18" i="4"/>
  <c r="E47" i="4"/>
  <c r="E45" i="4"/>
  <c r="E28" i="4"/>
  <c r="E23" i="4"/>
  <c r="E18" i="4"/>
  <c r="D47" i="4"/>
  <c r="D45" i="4"/>
  <c r="D28" i="4"/>
  <c r="D23" i="4"/>
  <c r="D18" i="4"/>
  <c r="J39" i="5" l="1"/>
  <c r="J38" i="5" s="1"/>
  <c r="O50" i="6"/>
  <c r="O49" i="6" s="1"/>
  <c r="F76" i="4"/>
  <c r="F75" i="4" s="1"/>
  <c r="D111" i="4"/>
  <c r="D75" i="4"/>
  <c r="E75" i="4"/>
  <c r="I38" i="5"/>
  <c r="O51" i="6"/>
  <c r="G46" i="6"/>
  <c r="G45" i="6" s="1"/>
  <c r="H45" i="6"/>
  <c r="K46" i="6"/>
  <c r="K45" i="6" s="1"/>
  <c r="L45" i="6"/>
  <c r="G77" i="4"/>
  <c r="F53" i="4"/>
  <c r="F52" i="4" s="1"/>
  <c r="G28" i="4"/>
  <c r="O21" i="6"/>
  <c r="G21" i="4"/>
  <c r="O33" i="6"/>
  <c r="G67" i="4"/>
  <c r="G60" i="4"/>
  <c r="F92" i="4"/>
  <c r="F103" i="4" s="1"/>
  <c r="F20" i="4"/>
  <c r="G23" i="4"/>
  <c r="D12" i="4"/>
  <c r="O24" i="6"/>
  <c r="D33" i="4"/>
  <c r="L13" i="5"/>
  <c r="L15" i="5"/>
  <c r="L25" i="5"/>
  <c r="G65" i="4"/>
  <c r="G79" i="4"/>
  <c r="G83" i="4"/>
  <c r="G92" i="4"/>
  <c r="I53" i="5"/>
  <c r="G72" i="4"/>
  <c r="K13" i="5"/>
  <c r="K25" i="5"/>
  <c r="K19" i="5"/>
  <c r="K15" i="5"/>
  <c r="L19" i="5"/>
  <c r="O17" i="6"/>
  <c r="O47" i="6"/>
  <c r="P46" i="6"/>
  <c r="P45" i="6" s="1"/>
  <c r="P13" i="6"/>
  <c r="P12" i="6" s="1"/>
  <c r="O14" i="6"/>
  <c r="R13" i="6"/>
  <c r="R12" i="6" s="1"/>
  <c r="O10" i="6"/>
  <c r="P9" i="6"/>
  <c r="P8" i="6" s="1"/>
  <c r="K19" i="6"/>
  <c r="K9" i="6"/>
  <c r="K8" i="6" s="1"/>
  <c r="G9" i="6"/>
  <c r="G8" i="6" s="1"/>
  <c r="K54" i="5"/>
  <c r="D52" i="4"/>
  <c r="G18" i="4"/>
  <c r="G45" i="4"/>
  <c r="G13" i="4"/>
  <c r="G34" i="4"/>
  <c r="G47" i="4"/>
  <c r="E52" i="4"/>
  <c r="E59" i="4"/>
  <c r="G55" i="4"/>
  <c r="F59" i="4"/>
  <c r="G71" i="4"/>
  <c r="D59" i="4"/>
  <c r="F33" i="4"/>
  <c r="F25" i="4"/>
  <c r="F12" i="4"/>
  <c r="E33" i="4"/>
  <c r="E25" i="4"/>
  <c r="E20" i="4"/>
  <c r="E12" i="4"/>
  <c r="D25" i="4"/>
  <c r="D20" i="4"/>
  <c r="K39" i="5" l="1"/>
  <c r="K38" i="5"/>
  <c r="E111" i="4"/>
  <c r="G103" i="4"/>
  <c r="O46" i="6"/>
  <c r="O45" i="6" s="1"/>
  <c r="K53" i="5"/>
  <c r="F51" i="4"/>
  <c r="G52" i="4"/>
  <c r="E51" i="4"/>
  <c r="G33" i="4"/>
  <c r="L53" i="5"/>
  <c r="L38" i="5"/>
  <c r="L39" i="5"/>
  <c r="G59" i="4"/>
  <c r="O9" i="6"/>
  <c r="O8" i="6" s="1"/>
  <c r="O19" i="6"/>
  <c r="L54" i="5"/>
  <c r="G75" i="4"/>
  <c r="Q13" i="6"/>
  <c r="Q12" i="6" s="1"/>
  <c r="K13" i="6"/>
  <c r="K12" i="6" s="1"/>
  <c r="G13" i="6"/>
  <c r="G12" i="6" s="1"/>
  <c r="G20" i="4"/>
  <c r="D11" i="4"/>
  <c r="G76" i="4"/>
  <c r="E11" i="4"/>
  <c r="G12" i="4"/>
  <c r="G25" i="4"/>
  <c r="F11" i="4"/>
  <c r="D51" i="4"/>
  <c r="F111" i="4" l="1"/>
  <c r="G111" i="4"/>
  <c r="G51" i="4"/>
  <c r="O13" i="6"/>
  <c r="O12" i="6" s="1"/>
  <c r="G11" i="4"/>
  <c r="E74" i="4"/>
  <c r="D74" i="4"/>
  <c r="D89" i="4" s="1"/>
  <c r="F74" i="4" l="1"/>
  <c r="E89" i="4"/>
  <c r="G89" i="4" s="1"/>
  <c r="G74" i="4"/>
  <c r="F89" i="4" l="1"/>
  <c r="P39" i="6" l="1"/>
  <c r="P38" i="6" s="1"/>
  <c r="G39" i="6"/>
  <c r="G38" i="6" s="1"/>
  <c r="O39" i="6" l="1"/>
  <c r="O38" i="6" s="1"/>
  <c r="J56" i="6"/>
  <c r="I56" i="6"/>
  <c r="G56" i="6" s="1"/>
  <c r="N56" i="6"/>
  <c r="M56" i="6"/>
  <c r="L56" i="6"/>
  <c r="Q56" i="6" l="1"/>
  <c r="R56" i="6"/>
  <c r="K56" i="6"/>
  <c r="O56" i="6" s="1"/>
  <c r="P56" i="6"/>
</calcChain>
</file>

<file path=xl/sharedStrings.xml><?xml version="1.0" encoding="utf-8"?>
<sst xmlns="http://schemas.openxmlformats.org/spreadsheetml/2006/main" count="962" uniqueCount="592">
  <si>
    <t>Кошик</t>
  </si>
  <si>
    <t>Код бюджетної класифікації</t>
  </si>
  <si>
    <t>Найменування</t>
  </si>
  <si>
    <t>Уточнений план на період</t>
  </si>
  <si>
    <t>Фактично надійшло</t>
  </si>
  <si>
    <t>(+/-) відхилення до уточненого плану</t>
  </si>
  <si>
    <t>% виконання до уточненого плану</t>
  </si>
  <si>
    <t>1</t>
  </si>
  <si>
    <t>11010100</t>
  </si>
  <si>
    <t>11010400</t>
  </si>
  <si>
    <t>Податок на доходи фізичних осіб, що сплачується податковими агентами, із доходів платника податку інших ніж заробітна плата</t>
  </si>
  <si>
    <t>11010500</t>
  </si>
  <si>
    <t>Податок на доходи фізичних осіб, що сплачується фізичними особами за результатами річного декларування</t>
  </si>
  <si>
    <t>2</t>
  </si>
  <si>
    <t>11020200</t>
  </si>
  <si>
    <t>Податок на прибуток підприємств та фінансових установ комунальної власності </t>
  </si>
  <si>
    <t>13010200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</si>
  <si>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</si>
  <si>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13030100</t>
  </si>
  <si>
    <t>Рентна плата за користування надрами для видобування інших корисних копалин загальнодержавного значення</t>
  </si>
  <si>
    <t>0</t>
  </si>
  <si>
    <t>Пальне</t>
  </si>
  <si>
    <t>14040000</t>
  </si>
  <si>
    <t>Акцизний податок з реалізації суб’єктами господарювання роздрібної торгівлі підакцизних товарів</t>
  </si>
  <si>
    <t>18010100</t>
  </si>
  <si>
    <t>Податок на нерухоме майно, відмінне від земельної ділянки, сплачений юридичними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</si>
  <si>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</si>
  <si>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житлової нерухомості</t>
  </si>
  <si>
    <t>18010300</t>
  </si>
  <si>
    <t>Податок на нерухоме майно, відмінне від земельної ділянки, сплачений фізичними особами, які є власниками об`єктів нежитлової нерухомості</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</si>
  <si>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</si>
  <si>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</si>
  <si>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</si>
  <si>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</si>
  <si>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</si>
  <si>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</si>
  <si>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</si>
  <si>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</si>
  <si>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</si>
  <si>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</si>
  <si>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18011100</t>
  </si>
  <si>
    <t>Транспортний податок з юридичних осіб</t>
  </si>
  <si>
    <t>Туристичний збір, сплачений фізичними особами </t>
  </si>
  <si>
    <t>18050300</t>
  </si>
  <si>
    <t>Єдиний податок з юридичних осіб </t>
  </si>
  <si>
    <t>18050400</t>
  </si>
  <si>
    <t>Єдиний податок з фізичних осіб </t>
  </si>
  <si>
    <t>18050500</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</si>
  <si>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</si>
  <si>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</si>
  <si>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</si>
  <si>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</si>
  <si>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21081500</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</si>
  <si>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</si>
  <si>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</si>
  <si>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</si>
  <si>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</si>
  <si>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</si>
  <si>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</si>
  <si>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22012900</t>
  </si>
  <si>
    <t>Надходження від орендної плати за користування цілісним майновим комплексом та іншим майном, що перебуває в комунальній власності </t>
  </si>
  <si>
    <t>22090100</t>
  </si>
  <si>
    <t>Державне мито, що сплачується за місцем розгляду та оформлення документів, у тому числі за оформлення документів на спадщину і дарування  </t>
  </si>
  <si>
    <t>22090400</t>
  </si>
  <si>
    <t>Державне мито, пов`язане з видачею та оформленням закордонних паспортів (посвідок) та паспортів громадян України  </t>
  </si>
  <si>
    <t>24060300</t>
  </si>
  <si>
    <t>Інші надходження  </t>
  </si>
  <si>
    <t>41020100</t>
  </si>
  <si>
    <t>Базова дотація</t>
  </si>
  <si>
    <t>41033900</t>
  </si>
  <si>
    <t>Освітня субвенція з державного бюджету місцевим бюджетам</t>
  </si>
  <si>
    <t>41051000</t>
  </si>
  <si>
    <t>Субвенція з місцевого бюджету на здійснення переданих видатків у сфері освіти за рахунок коштів освітньої субвенції</t>
  </si>
  <si>
    <t>41053900</t>
  </si>
  <si>
    <t>Інші субвенції з місцевого бюджету</t>
  </si>
  <si>
    <t/>
  </si>
  <si>
    <t xml:space="preserve">Додаток №1                                                                                                                                                       </t>
  </si>
  <si>
    <t>(код бюджету)</t>
  </si>
  <si>
    <t>Усього</t>
  </si>
  <si>
    <t>Податкові надходження</t>
  </si>
  <si>
    <t xml:space="preserve">Неподаткові надходження </t>
  </si>
  <si>
    <t>загальний фонд</t>
  </si>
  <si>
    <t>(грн)</t>
  </si>
  <si>
    <t>Податки на доходи, податки на прибуток, податки на збільшення ринкової вартості</t>
  </si>
  <si>
    <t>Податок на доходи фізичних осіб</t>
  </si>
  <si>
    <t>Податок на прибуток підприємств</t>
  </si>
  <si>
    <t>Рентна плата та плата за використання інших природних ресурсів </t>
  </si>
  <si>
    <t>Рентна плата за спеціальне використання лісових ресурсів </t>
  </si>
  <si>
    <t>14000000 </t>
  </si>
  <si>
    <t>Внутрішні податки на товари та послуги  </t>
  </si>
  <si>
    <t>Акцизний податок з вироблених в Україні підакцизних товарів (продукції) </t>
  </si>
  <si>
    <t>14030000 </t>
  </si>
  <si>
    <t>Акцизний податок з ввезених на митну територію України підакцизних товарів (продукції) </t>
  </si>
  <si>
    <t>Податок на майно </t>
  </si>
  <si>
    <t>18030000 </t>
  </si>
  <si>
    <t>Туристичний збір </t>
  </si>
  <si>
    <t>18030200 </t>
  </si>
  <si>
    <t>18050000 </t>
  </si>
  <si>
    <t>Єдиний податок  </t>
  </si>
  <si>
    <t>21000000 </t>
  </si>
  <si>
    <t>Доходи від власності та підприємницької діяльності  </t>
  </si>
  <si>
    <t>21080000 </t>
  </si>
  <si>
    <t>22000000 </t>
  </si>
  <si>
    <t>Адміністративні збори та платежі, доходи від некомерційної господарської діяльності </t>
  </si>
  <si>
    <t>22010000 </t>
  </si>
  <si>
    <t>Плата за надання адміністративних послуг</t>
  </si>
  <si>
    <t>22080000 </t>
  </si>
  <si>
    <t>Надходження від орендної плати за користування цілісним майновим комплексом та іншим державним майном  </t>
  </si>
  <si>
    <t>22080400 </t>
  </si>
  <si>
    <t>22090000 </t>
  </si>
  <si>
    <t>Державне мито  </t>
  </si>
  <si>
    <t>24000000 </t>
  </si>
  <si>
    <t>Інші неподаткові надходження  </t>
  </si>
  <si>
    <t>24060000 </t>
  </si>
  <si>
    <t>Всього доходів без трансфертів</t>
  </si>
  <si>
    <t>41000000 </t>
  </si>
  <si>
    <t>Від органів державного управління  </t>
  </si>
  <si>
    <t>41020000 </t>
  </si>
  <si>
    <t>Дотації з державного бюджету місцевим бюджетам</t>
  </si>
  <si>
    <t>41030000 </t>
  </si>
  <si>
    <t>Субвенції з державного бюджету місцевим бюджетам</t>
  </si>
  <si>
    <t>Субвенції з місцевих бюджетів іншим місцевим бюджетам</t>
  </si>
  <si>
    <t>УСЬОГО</t>
  </si>
  <si>
    <t>19010100</t>
  </si>
  <si>
    <t>19010200</t>
  </si>
  <si>
    <t>Надходження від скидів забруднюючих речовин безпосередньо у водні об`єкти </t>
  </si>
  <si>
    <t>19010300</t>
  </si>
  <si>
    <t>25010100</t>
  </si>
  <si>
    <t>Плата за послуги, що надаються бюджетними установами згідно з їх основною діяльністю </t>
  </si>
  <si>
    <t>25010200</t>
  </si>
  <si>
    <t>Надходження бюджетних установ від додаткової (господарської) діяльності </t>
  </si>
  <si>
    <t>25010300</t>
  </si>
  <si>
    <t>25020100</t>
  </si>
  <si>
    <t>Благодійні внески, гранти та дарунки </t>
  </si>
  <si>
    <t>25020200</t>
  </si>
  <si>
    <t>ЗАГАЛЬНИЙ ФОНД</t>
  </si>
  <si>
    <t>СПЕЦІАЛЬНИЙ ФОНД</t>
  </si>
  <si>
    <t>Екологічний податок</t>
  </si>
  <si>
    <t>1. Показники міжбюджетних трансфертів з інших бюджетів</t>
  </si>
  <si>
    <t>Код Класифікації доходу бюджету /
Код бюджету</t>
  </si>
  <si>
    <t xml:space="preserve">Найменування трансферту /
Найменування бюджету – надавача міжбюджетного трансферту
</t>
  </si>
  <si>
    <t>3</t>
  </si>
  <si>
    <t>І. Трансферти до загального фонду бюджету</t>
  </si>
  <si>
    <t>99000000000</t>
  </si>
  <si>
    <t>Державний бюджет України</t>
  </si>
  <si>
    <t>Обласний бюджет Одеської області</t>
  </si>
  <si>
    <t>15565000000</t>
  </si>
  <si>
    <t>Бюджет Павлівської сільської територіальної громади</t>
  </si>
  <si>
    <t>15581000000</t>
  </si>
  <si>
    <t>Бюджет Суворовської селищної територіальної громади</t>
  </si>
  <si>
    <t>15584000000</t>
  </si>
  <si>
    <t>Бюджет Теплицької сільської територіальної громади</t>
  </si>
  <si>
    <t>Х</t>
  </si>
  <si>
    <t>УСЬОГО за розділами І, ІІ, у тому числі:</t>
  </si>
  <si>
    <t>спеціальний фонд</t>
  </si>
  <si>
    <t>2. Показники міжбюджетних трансфертів іншим бюджетам</t>
  </si>
  <si>
    <t>(грн.)</t>
  </si>
  <si>
    <t xml:space="preserve">Код Програмної класифікації видатків та кредитування місцевого бюджету /
Код бюджету
</t>
  </si>
  <si>
    <t>Код типової програмної класифікації видатків та кредитування місцевого бюджету</t>
  </si>
  <si>
    <t xml:space="preserve">Найменування трансферту /
Найменування бюджету – отримувача міжбюджетного трансферту
</t>
  </si>
  <si>
    <t>4</t>
  </si>
  <si>
    <t>І. Трансферти із загального фонду бюджету</t>
  </si>
  <si>
    <t>3719800</t>
  </si>
  <si>
    <t>9800</t>
  </si>
  <si>
    <t>Субвенція з місцевого бюджету державному бюджету на виконання програм соціально-економічного розвитку регіонів</t>
  </si>
  <si>
    <t>ІІ. Трансферти із спеціального фонду бюджету</t>
  </si>
  <si>
    <t xml:space="preserve">Код Програмної класифікації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</si>
  <si>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</si>
  <si>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</si>
  <si>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</si>
  <si>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 регіональної програми</t>
  </si>
  <si>
    <t>Дата і номер документа, яким затверджено місцеву регіональну програму</t>
  </si>
  <si>
    <t>Загальний фонд</t>
  </si>
  <si>
    <t xml:space="preserve">Спеціальний фонд           </t>
  </si>
  <si>
    <t xml:space="preserve">         Усього</t>
  </si>
  <si>
    <t>у тому числі бюджет розвитку</t>
  </si>
  <si>
    <t>0610000</t>
  </si>
  <si>
    <t>0611142</t>
  </si>
  <si>
    <t>0990</t>
  </si>
  <si>
    <t>Інші програми та заходи у сфері освіти</t>
  </si>
  <si>
    <t>0110000</t>
  </si>
  <si>
    <t>0111142</t>
  </si>
  <si>
    <t>0112152</t>
  </si>
  <si>
    <t>0763</t>
  </si>
  <si>
    <t xml:space="preserve">Інші програми та заходи у сфері охорони здоров'я
</t>
  </si>
  <si>
    <t>0112111</t>
  </si>
  <si>
    <t>0725</t>
  </si>
  <si>
    <t>Первинна медична допомога населенню,що надається центрам первинної медичної (медико-санітарної)допомоги</t>
  </si>
  <si>
    <t>1090</t>
  </si>
  <si>
    <t xml:space="preserve">Інші заходи у сфері соціального захисту і соціального забезпечення
</t>
  </si>
  <si>
    <t>0810</t>
  </si>
  <si>
    <t>0115053</t>
  </si>
  <si>
    <t>0116030</t>
  </si>
  <si>
    <t>0620</t>
  </si>
  <si>
    <t>Організація благоустрою населених пунктів</t>
  </si>
  <si>
    <t>0116013</t>
  </si>
  <si>
    <t>Забезпечення діяльності водопровідно-каналізаційного господарства</t>
  </si>
  <si>
    <t>0117461</t>
  </si>
  <si>
    <t>7461</t>
  </si>
  <si>
    <t>0456</t>
  </si>
  <si>
    <t>0118313</t>
  </si>
  <si>
    <t>0513</t>
  </si>
  <si>
    <t>Ліквідація іншого забруднення навколишнього природного середовища</t>
  </si>
  <si>
    <t xml:space="preserve">Програма  по локалізації та 
ліквідації амброзії полинолистої 
на території Арцизької міської громади на 2021-2026 роки
</t>
  </si>
  <si>
    <t>1000000</t>
  </si>
  <si>
    <t>1014082</t>
  </si>
  <si>
    <t>0829</t>
  </si>
  <si>
    <t>Інші заходи в галузі культури і мистецтва</t>
  </si>
  <si>
    <t>3700000</t>
  </si>
  <si>
    <t>Фінансове управління Арцизької міської ради</t>
  </si>
  <si>
    <t>0180</t>
  </si>
  <si>
    <t>х</t>
  </si>
  <si>
    <t>рівень виконання %</t>
  </si>
  <si>
    <t>затверджено  з урахуванням змін (грн)</t>
  </si>
  <si>
    <t>виконано (грн)</t>
  </si>
  <si>
    <t>Арцизька міська територіальна громада</t>
  </si>
  <si>
    <t>грн.</t>
  </si>
  <si>
    <t>Код</t>
  </si>
  <si>
    <t>Уточнений план</t>
  </si>
  <si>
    <t>Касові видатки</t>
  </si>
  <si>
    <t>Залишки коштів на реєстраційних рахунках</t>
  </si>
  <si>
    <t>Зареєстрованні фінансові зобов`язання</t>
  </si>
  <si>
    <t>Залишки асигнувань до кінця періоду (план на період - профінансовано за період)</t>
  </si>
  <si>
    <t>% виконання до плану з початку року</t>
  </si>
  <si>
    <t>З початку року</t>
  </si>
  <si>
    <t>Поточний період</t>
  </si>
  <si>
    <t>01</t>
  </si>
  <si>
    <t>Арцизька міська рада</t>
  </si>
  <si>
    <t>0110150</t>
  </si>
  <si>
    <t>0112010</t>
  </si>
  <si>
    <t>Багатопрофільна стаціонарна медична допомога населенню</t>
  </si>
  <si>
    <t>Первинна медична допомога населенню, що надається центрами первинної медичної (медико-санітарної) допомоги</t>
  </si>
  <si>
    <t>0113241</t>
  </si>
  <si>
    <t>Утримання та розвиток автомобільних доріг та дорожньої інфраструктури за рахунок коштів місцевого бюджету</t>
  </si>
  <si>
    <t>0117693</t>
  </si>
  <si>
    <t>0118130</t>
  </si>
  <si>
    <t>0118210</t>
  </si>
  <si>
    <t>Муніципальні формування з охорони громадського порядку</t>
  </si>
  <si>
    <t>Резервний фонд місцевого бюджету</t>
  </si>
  <si>
    <t>06</t>
  </si>
  <si>
    <t>Відділ освіти, молоді та спорту Арцизької міської ради</t>
  </si>
  <si>
    <t>0610160</t>
  </si>
  <si>
    <t>Керівництво і управління у відповідній сфері у містах (місті Києві), селищах, селах, територіальних громадах</t>
  </si>
  <si>
    <t>0611010</t>
  </si>
  <si>
    <t>Надання дошкільної освіти</t>
  </si>
  <si>
    <t>0611021</t>
  </si>
  <si>
    <t>0611031</t>
  </si>
  <si>
    <t>0611070</t>
  </si>
  <si>
    <t>0611141</t>
  </si>
  <si>
    <t>Забезпечення діяльності інших закладів у сфері освіти</t>
  </si>
  <si>
    <t>0611151</t>
  </si>
  <si>
    <t>Забезпечення діяльності інклюзивно-ресурсних центрів за рахунок коштів місцевого бюджету</t>
  </si>
  <si>
    <t>0611152</t>
  </si>
  <si>
    <t>Забезпечення діяльності інклюзивно-ресурсних центрів за рахунок освітньої субвенції</t>
  </si>
  <si>
    <t>0611160</t>
  </si>
  <si>
    <t>Забезпечення діяльності центрів професійного розвитку педагогічних працівників</t>
  </si>
  <si>
    <t>0615031</t>
  </si>
  <si>
    <t>Утримання та навчально-тренувальна робота комунальних дитячо-юнацьких спортивних шкіл</t>
  </si>
  <si>
    <t>10</t>
  </si>
  <si>
    <t>Відділ культури та туризму Арцизької міської ради</t>
  </si>
  <si>
    <t>1010160</t>
  </si>
  <si>
    <t>1011080</t>
  </si>
  <si>
    <t>1014030</t>
  </si>
  <si>
    <t>Забезпечення діяльності бібліотек</t>
  </si>
  <si>
    <t>1014040</t>
  </si>
  <si>
    <t>Забезпечення діяльності музеїв i виставок</t>
  </si>
  <si>
    <t>1014060</t>
  </si>
  <si>
    <t>Забезпечення діяльності палаців i будинків культури, клубів, центрів дозвілля та iнших клубних закладів</t>
  </si>
  <si>
    <t>1014081</t>
  </si>
  <si>
    <t>Забезпечення діяльності інших закладів в галузі культури і мистецтва</t>
  </si>
  <si>
    <t>37</t>
  </si>
  <si>
    <t>3710160</t>
  </si>
  <si>
    <t>ВСЬОГО загальний фонд:</t>
  </si>
  <si>
    <t>ВСЬОГО спеціальний фонд:</t>
  </si>
  <si>
    <t>Код Програмної класифікації видатків та кредитування місцевого бюджету</t>
  </si>
  <si>
    <t xml:space="preserve">Найменування об'єкта будівництва /
вид будівельних робіт, у тому числі проектні роботи
</t>
  </si>
  <si>
    <t>0910</t>
  </si>
  <si>
    <t>0921</t>
  </si>
  <si>
    <t>Надання загальної середньої освіти  закладами загальної середньої освіти за рахунок коштів місцевого бюджету</t>
  </si>
  <si>
    <t>6013</t>
  </si>
  <si>
    <t>0111</t>
  </si>
  <si>
    <t>1553900000</t>
  </si>
  <si>
    <t>( код бюджету )</t>
  </si>
  <si>
    <t>Спеціальний фонд</t>
  </si>
  <si>
    <t>5</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</si>
  <si>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</si>
  <si>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</si>
  <si>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</si>
  <si>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</si>
  <si>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</si>
  <si>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</si>
  <si>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</si>
  <si>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</si>
  <si>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</si>
  <si>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</si>
  <si>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600000</t>
  </si>
  <si>
    <t>Фінансування за активними операціями</t>
  </si>
  <si>
    <t>602000</t>
  </si>
  <si>
    <t>Зміни обсягів бюджетних коштів</t>
  </si>
  <si>
    <t>602100</t>
  </si>
  <si>
    <t>602200</t>
  </si>
  <si>
    <t>602400</t>
  </si>
  <si>
    <t xml:space="preserve">Додаток №2                                                                                                                                                    </t>
  </si>
  <si>
    <t>Фінансова підтримка на утримання місцевих осередків (рад) всеукраїнських об’єднань фізкультурно-спортивної спрямованості "Колос"</t>
  </si>
  <si>
    <t xml:space="preserve">Офіційні трансферти </t>
  </si>
  <si>
    <t>% виконання до плану</t>
  </si>
  <si>
    <t>% виконання до  плану</t>
  </si>
  <si>
    <t>Виконання інвестиційних проектів за рахунок субвенцій з інших бюджетів</t>
  </si>
  <si>
    <t>0617368</t>
  </si>
  <si>
    <t>0490</t>
  </si>
  <si>
    <t>Державне мито, не віднесене до інших категорій</t>
  </si>
  <si>
    <t>0118230</t>
  </si>
  <si>
    <t>Інші заходи громадського порядку та безпеки</t>
  </si>
  <si>
    <t>2. Трансферти до спеціального фонду бюджету</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</si>
  <si>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</si>
  <si>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</si>
  <si>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0731</t>
  </si>
  <si>
    <t>0380</t>
  </si>
  <si>
    <t>25000000</t>
  </si>
  <si>
    <t xml:space="preserve">Власні надходження бюджетних установ  </t>
  </si>
  <si>
    <t>Найменування згідно
з Класифікацією фінансування бюджету</t>
  </si>
  <si>
    <t>Загальний
фонд</t>
  </si>
  <si>
    <t>усього</t>
  </si>
  <si>
    <t>у тому числі
бюджет
розвитку</t>
  </si>
  <si>
    <t>6</t>
  </si>
  <si>
    <t>Фінансування за типом кредитора</t>
  </si>
  <si>
    <t>X</t>
  </si>
  <si>
    <t>Загальне фінансування</t>
  </si>
  <si>
    <t>Фінансування за типом боргового зобов’язання</t>
  </si>
  <si>
    <t>Інші заходи, пов'язані з економічною діяльністю</t>
  </si>
  <si>
    <t>0110180</t>
  </si>
  <si>
    <t>Інша діяльність у сфері державного управління</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</si>
  <si>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</si>
  <si>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</si>
  <si>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</si>
  <si>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Забезпечення діяльності інших закладів у сфері соціального захисту і соціального забезпечення</t>
  </si>
  <si>
    <t>Інші заходи у сфері соціального захисту і соціального забезпечення</t>
  </si>
  <si>
    <t>0116020</t>
  </si>
  <si>
    <t>Забезпечення функціонування підприємств, установ та організацій, що виробляють, виконують та/або надають житлово-комунальні послуги</t>
  </si>
  <si>
    <t>0118775</t>
  </si>
  <si>
    <t>Інші заходи за рахунок коштів резервного фонду місцевого бюджету</t>
  </si>
  <si>
    <t>Надання позашкільної освіти закладами позашкільної освіти, заходи із позашкільної роботи з дітьми</t>
  </si>
  <si>
    <t>Надання спеціалізованої освіти мистецькими школами</t>
  </si>
  <si>
    <t>КРЕДИТУВАННЯ</t>
  </si>
  <si>
    <t xml:space="preserve">           (код бюджету)</t>
  </si>
  <si>
    <t>Надання кредитів</t>
  </si>
  <si>
    <t>Повернення кредитів</t>
  </si>
  <si>
    <t>Кредитування, усього</t>
  </si>
  <si>
    <t>разом</t>
  </si>
  <si>
    <t xml:space="preserve"> </t>
  </si>
  <si>
    <t>ОБСЯГИ</t>
  </si>
  <si>
    <t>капітальних вкладень бюджету у розрізі інвестиційних проектів</t>
  </si>
  <si>
    <t xml:space="preserve">          (код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</si>
  <si>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</si>
  <si>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інвестиційного проекту</t>
  </si>
  <si>
    <t>0600000</t>
  </si>
  <si>
    <t xml:space="preserve">Відділ освіти, молоді та спорту Арцизької міської ради (головний розпорядник) </t>
  </si>
  <si>
    <t xml:space="preserve">Відділ освіти, молоді та спорту Арцизької міської ради (відповідальний виконавець) </t>
  </si>
  <si>
    <t>0100000</t>
  </si>
  <si>
    <t xml:space="preserve">Апарат міської ради (головний розпорядник) </t>
  </si>
  <si>
    <t xml:space="preserve">Апарат міської ради (відповідальний виконавець) </t>
  </si>
  <si>
    <t xml:space="preserve">Відділ культури та туризму Арцизької міської ради (головний розпорядник) </t>
  </si>
  <si>
    <t>1010000</t>
  </si>
  <si>
    <t xml:space="preserve">Відділ культури та туризму Арцизької міської ради (відповідальний виконавець) </t>
  </si>
  <si>
    <t>3710000</t>
  </si>
  <si>
    <t xml:space="preserve">Фінансове управління Арцизької міської ради (головний розпорядник) </t>
  </si>
  <si>
    <t xml:space="preserve">Фінансове управління Арцизької міської ради (відповідальний виконавець) </t>
  </si>
  <si>
    <t>Обсяг капітальних вкладень місцевого бюджету за звітній період, гривень</t>
  </si>
  <si>
    <t>Касові видатки за звітній період,грн.</t>
  </si>
  <si>
    <t>Відсоток виконання,%</t>
  </si>
  <si>
    <t>План обсягу видатків на звітний період, гривень</t>
  </si>
  <si>
    <t>Програма про надання
матеріально-грошової допомоги мешканцям
Арцизької міської територіальної громади на 2022-2025 роки</t>
  </si>
  <si>
    <t>рішення міської ради від 18.02.2022 р.     №1222-VIІІ</t>
  </si>
  <si>
    <t>6020</t>
  </si>
  <si>
    <t>Комплексна програма утримання та ремонту автомобільних доріг загального користування, у тому числі державного, місцевого значення та вулиць і доріг комунальної власності Арцизької міської територіальної громади на 2021-2025 роки</t>
  </si>
  <si>
    <t>0133</t>
  </si>
  <si>
    <t>Програма цивільного захисту, техногенної та пожежної безпеки Арцизької міської територіальної громади Одеської області на 2021-2024 роки</t>
  </si>
  <si>
    <t>рішення міської ради від 22.02.2021 р. №181-VIІІ</t>
  </si>
  <si>
    <t>Програма національного спротиву та територіальної оборони Арцизької міської територіальної громади на 2022-2024 роки</t>
  </si>
  <si>
    <t xml:space="preserve">Програма розвитку культури, туризму та збереження історико-культурної спадщини Арцизької міської територіальної громади на 2022-2024 роки
</t>
  </si>
  <si>
    <t>рішення міської ради від 24.12.2021 р. №1098-VIІІ</t>
  </si>
  <si>
    <t>Компенсаційні виплати за пільговий проїзд окремих категорій громадян на залізничному транспорті</t>
  </si>
  <si>
    <t>Фінансове управління ( в частині трансфертів)</t>
  </si>
  <si>
    <t>1070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</si>
  <si>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</si>
  <si>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 xml:space="preserve">
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</si>
  <si>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08</t>
  </si>
  <si>
    <t>Відділ соціального захисту населення Арцизької міської ради</t>
  </si>
  <si>
    <t>0810160</t>
  </si>
  <si>
    <t>0813035</t>
  </si>
  <si>
    <t>0813160</t>
  </si>
  <si>
    <t>0813242</t>
  </si>
  <si>
    <t>0118330</t>
  </si>
  <si>
    <t>Інша діяльність у сфері екології та охорони природних ресурсів</t>
  </si>
  <si>
    <t>0540</t>
  </si>
  <si>
    <t>0800000</t>
  </si>
  <si>
    <t>Відділ соціального захисту населення ( головний розпорядник)</t>
  </si>
  <si>
    <t>0810000</t>
  </si>
  <si>
    <t>0117680</t>
  </si>
  <si>
    <t>Членські внески до асоціацій органів місцевого самоврядування</t>
  </si>
  <si>
    <t>0813032</t>
  </si>
  <si>
    <t>Надання пільг окремим категоріям громадян з оплати послуг зв'язку</t>
  </si>
  <si>
    <t xml:space="preserve">Програма  «Поліцейський офіцер громади» Арцизької міської територіальної громади на 2022-2025 роки </t>
  </si>
  <si>
    <t>рішення виконавчого комітету від 30.09.2022р. № 200</t>
  </si>
  <si>
    <t>3032</t>
  </si>
  <si>
    <t xml:space="preserve">Субвенція з місцевого бюджету державному бюджету на виконання програм соціально-економічного розвитку регіонів </t>
  </si>
  <si>
    <t>до проекту рішення  Арцизької міської ради</t>
  </si>
  <si>
    <t>Податок на доходи фізичних осіб, що сплачується податковими агентами, із доходів платника податку у вигляді заробітної плати</t>
  </si>
  <si>
    <t>Рентна плата за користування надрами загальнодержавного значення</t>
  </si>
  <si>
    <t>Місцеві податки та збори, що сплачуються (перераховуються) згідно з Податковим кодексом України</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</si>
  <si>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</si>
  <si>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власність</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</si>
  <si>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</si>
  <si>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</si>
  <si>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 фізичних осіб – підприємців та громадських формувань, а також плата за надання інших платних послуг, пов’язаних з такою державною реєстрацією</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</si>
  <si>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</si>
  <si>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</si>
  <si>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Надходження від плати за послуги, що надаються бюджетними установами згідно із законодавством </t>
  </si>
  <si>
    <t>Надходження, що отримають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</si>
  <si>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_1553900000_____</t>
  </si>
  <si>
    <t>0115061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</si>
  <si>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</si>
  <si>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0117130</t>
  </si>
  <si>
    <t>Здійснення заходів із землеустрою</t>
  </si>
  <si>
    <t>Забезпечення діяльності місцевої та добровільної пожежної охорони</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</si>
  <si>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</si>
  <si>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</si>
  <si>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3718710</t>
  </si>
  <si>
    <t>__1553900000____</t>
  </si>
  <si>
    <t xml:space="preserve">____1553900000__________
     (код бюджету)
</t>
  </si>
  <si>
    <t>Програма безоплатного та пільгового відпуску лікарських засобів за рецептами лікарів, у разі амбулаторного лікування окремих групнаселення та певними категоріями захворювань та зубопротезування учасників бойових дій та осіб, прирівняних до них на 2023-2024 роки</t>
  </si>
  <si>
    <t xml:space="preserve">Програма «Благоустрій територій населених пунктів Арцизької міської територіальної громади» на 2023-2025 роки </t>
  </si>
  <si>
    <t>7130</t>
  </si>
  <si>
    <t>0421</t>
  </si>
  <si>
    <t>Здійснення  заходів із землеустрою</t>
  </si>
  <si>
    <t xml:space="preserve">Програма "Фінансування витрат за надані пільги на  послуги зв'язку окремим категоріям громадян  на 2023-2025 роки"
</t>
  </si>
  <si>
    <t xml:space="preserve">Рішення міської ради від 20.12.2022р.  №1479-VIІІ </t>
  </si>
  <si>
    <t>Програма "Компенсація пільгового проїзду окремих категорій громадян в залізничному транспорті на 2023-2025 роки"</t>
  </si>
  <si>
    <t xml:space="preserve">Рішення міської ради від 20.12.2022р.  №1480-VIІІ </t>
  </si>
  <si>
    <t>рішення міської ради від 20.12.2022 р. №1497-VIІІ</t>
  </si>
  <si>
    <t>Рішення міської ради від 21.01.2022 р. №1135-VIII</t>
  </si>
  <si>
    <t xml:space="preserve">____1553900000______________
            (код бюджету)
</t>
  </si>
  <si>
    <t>0828</t>
  </si>
  <si>
    <t xml:space="preserve"> Забезпечення діяльності палаців i будинків культури, клубів,центрів дозвілля та iншi заклади клубних закладів</t>
  </si>
  <si>
    <t xml:space="preserve">Капітальний трансферт КП "Комфорт-16" на придбання  обладнання для  очищення води в с. Делень, с. Задунаївка, с. Главані, с. Холмське, с. Нова  Іванівка </t>
  </si>
  <si>
    <t>Транспортний податок з фізичних осіб</t>
  </si>
  <si>
    <t>41040400</t>
  </si>
  <si>
    <t>Дотації з місцевих бюджетів іншим місцевим бюджетам</t>
  </si>
  <si>
    <t>Інші дотації з місцевого бюджету</t>
  </si>
  <si>
    <t>Придбання предметів довгострокового користування</t>
  </si>
  <si>
    <t>Податок на доходи фізичних осіб у вигляді мінімального податкового зобов'язання, що підлягає сплаті фізичними особами</t>
  </si>
  <si>
    <t>0118240</t>
  </si>
  <si>
    <t>Заходи та роботи з територіальної оборони</t>
  </si>
  <si>
    <t>Субвенція з місцевого бюджету на співфінансування інвестиційних проектів</t>
  </si>
  <si>
    <t>Співфінансування об'єкту«Будівництво споруди цивільного захисту із захисними властивостями ПРУ тимчасового використання на території Арцизького ліцею № 5 з початковою школою і гімназією Арцизької міської ради, за адресою: вул. Свободи, 115, м. Арциз, Болградський район, Одеська область».</t>
  </si>
  <si>
    <t>3719750</t>
  </si>
  <si>
    <t>Фінансове управління ( головний розпорядник)</t>
  </si>
  <si>
    <t>Фінансове управління ( відповідальний виконавець)</t>
  </si>
  <si>
    <t>8240</t>
  </si>
  <si>
    <t>Рішення міської ради від 21.05.2021 р. №352-VIII</t>
  </si>
  <si>
    <t>Комплексна програма розвитку житлово-комунального господарства Арцизької міської територіальної громади на 2022-2027 роки</t>
  </si>
  <si>
    <t>Рішення міської ради від 21.01.2022 р. № 1133-VIII</t>
  </si>
  <si>
    <t>відхилення від плану, +,-</t>
  </si>
  <si>
    <t>Реалізація проектів в рамках Програми з відновлення України</t>
  </si>
  <si>
    <t>0617381</t>
  </si>
  <si>
    <t>Додаток №3.1                          до проекту рішення Арцизької міської ради від ______2024 р. №______-VIII</t>
  </si>
  <si>
    <t>Субвенція з державного бюджету місцевим бюджетам на реалізацію проектів в рамках Програми з відновлення України</t>
  </si>
  <si>
    <t>41033100</t>
  </si>
  <si>
    <t>Субвенція з державного бюджету місцевим бюджетам</t>
  </si>
  <si>
    <t>41051100</t>
  </si>
  <si>
    <t>Субвенція з місцевого бюджету за рахунок залишку коштів освітньої субвенції, що утворився на початок  бюджетного періоду</t>
  </si>
  <si>
    <t>Субвенція з мсцевого бюджету за рахунок залишку коштів освітньої субвенції, що утворився на початок бюджетного періоду</t>
  </si>
  <si>
    <t>0118722</t>
  </si>
  <si>
    <t>Заходи із запобігання та ліквідації наслідків надзвичайної ситуації у будівлі закладу фізичної культури і спорту,спортивних спорудах за рахунок коштів резервного фонду місцевого бюджету</t>
  </si>
  <si>
    <t>0118725</t>
  </si>
  <si>
    <t>Заходи із запобігання та ліквідації наслідків надзвичайної ситуації у будівлях інших установ, закладів, організацій за рахунок коштів резервного фонду місцевого бюджету</t>
  </si>
  <si>
    <t xml:space="preserve">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 
</t>
  </si>
  <si>
    <t>0611061</t>
  </si>
  <si>
    <t>0618724</t>
  </si>
  <si>
    <t>Заходи із запобігання та ліквідації наслідків надзвичайної ситуації у будівлі закладу освіти за рахунок коштів резервного фонду місцевого бюджету</t>
  </si>
  <si>
    <t>Заходи із запобігання та ліквідації наслідків надзвичайної ситуації у будівлі закладу культури, мистецтва за рахунок коштів резервного фонду місцевого бюджету</t>
  </si>
  <si>
    <t>0611292</t>
  </si>
  <si>
    <t>0611291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</si>
  <si>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</si>
  <si>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</si>
  <si>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Реконструкція будівлі Арцизького ліцею  № 5 з початковою школою та гімназією Арцизької міської ради, розташованого за адресою: Одеська обл., Болградський район, м. Арциз, вул. Свободи,115</t>
  </si>
  <si>
    <t>Капітальний ремонт опалювальної системи Арцизького закладу дошкільної освіти ясла–садок № 7 «Вербиченька» Арцизької міської ради, за адресою: вул. Троїцька, 71, м. Арциз, Болградський район, Одеська область</t>
  </si>
  <si>
    <t>Капітальний ремонт спортивної зали Арцизького ліцею № 4 з початковою школою та гімназією Арцизької міської ради за адресою: вул. Калмикова 44/1, м. Арциз, Болградський район, Одеська область</t>
  </si>
  <si>
    <t>На закупівлю мультимедійного обладнання</t>
  </si>
  <si>
    <t>Ремонт споруд цивільного захисту «Капітальний ремонт укриття Арцизького опорного закладу освіти № 1-ліцей з початковою школою та гімназією Арцизької міської ради", за адресою: Одеська область, м. Арциз, вул. Будівельників, буд, 15 г. Коригування.»</t>
  </si>
  <si>
    <t>На придбання обладнання і предметів довгострокового користування</t>
  </si>
  <si>
    <t xml:space="preserve">«Капітальний ремонт покрівлі двоповерхового корпусу реабілітаційного відділення КНП «Арцизька центральна опорна лікарня» Арцизької міської ради, за адресою: вул. Добровольського 5, м. Арциз, Болградського району, Одеської області» </t>
  </si>
  <si>
    <t xml:space="preserve">«Капітальний ремонт реабілітаційного відділення КНП "Арцизька центральна опорна лікарня" Арцизької міської ради за адресою: вул. Добровольського 5, м. Арциз,  Болградського району, Одеської області». Корегування.» </t>
  </si>
  <si>
    <t>На придбання обладнання і предметів довгострокового користування (офтальмологічний прилад -щілинна лампа)</t>
  </si>
  <si>
    <t>Капітальний ремонт травматологічного відділення КНП «Арцизька 
центральна опорна лікарня» Арцизької міської ради за адресою; вул. Добровольського 5, м. Арциз, Болградського району, Одеської області</t>
  </si>
  <si>
    <t>2111</t>
  </si>
  <si>
    <t xml:space="preserve">Заходи з енергозбереження – капітальний ремонт з утепленням покрівлі та благоустрій Виноградівського Будинку культури, село Виноградівка, Болградський район, Одеська область </t>
  </si>
  <si>
    <t>1018723</t>
  </si>
  <si>
    <t xml:space="preserve">Капітальний ремонт покрівлі над сценою Будинку культури  с. Делень, за адресою: вул. Торгова, 4, село Делень, Болградський район, Одеська область </t>
  </si>
  <si>
    <t xml:space="preserve">Виконання заходів Програми підтримки Збройних Сил України та підрозділів територіальної оборони, розташованих на території Арцизької міської територіальної громади, на 2023-2024 роки </t>
  </si>
  <si>
    <t>Програма розвитку освітньої галузі 
Арцизької міської територіальної громади 
 на 2024-2026 роки</t>
  </si>
  <si>
    <t>рішення міської ради від 15.12.2023 р.   №2008-VIІІ</t>
  </si>
  <si>
    <t>Програма відзначення державних та професійних свят, ювілейних дат, заохочення за заслуги перед громадою, забезпечення проведення культурно – масових заходів, здійснення представницьких та інших заходів Арцизькою міською радою на 2022 – 2025 роки</t>
  </si>
  <si>
    <t>рішення міської ради від 18.02.2022р. №1232-VIІІ</t>
  </si>
  <si>
    <t xml:space="preserve">Програма підтримки лікарських кадрів Комунального некомерційного підприємства «Арцизька центральна опорна лікарня» Арцизької міської ради на 2023-2024 роки
</t>
  </si>
  <si>
    <t>рішення міської ради від 20.12.2022р.  №1477-VIІІ</t>
  </si>
  <si>
    <t>Рішення міської ради від 20.12.2022 р. №1476-VIII</t>
  </si>
  <si>
    <t xml:space="preserve">Програма забезпечення безоплатного та пільгового відпуску лікарських засобів за рецептами лікарів у разі лікування окремих груп населення та за певними категоріями захворювань Комунального некомерційного підприємства «Центр первинної медико-санітарної допомоги Арцизької міської ради» на 2024-2025 роки
</t>
  </si>
  <si>
    <t>Рішення міської ради від 22.12.2023 р. №2071-VIII</t>
  </si>
  <si>
    <t xml:space="preserve">Програма фінансової підтримки комунального некомерційного підприємства «Арцизька центральна опорна лікарня» на 2023-2024 роки </t>
  </si>
  <si>
    <t>рішення міської ради від 20.12.2022р.  №1475-VIІІ</t>
  </si>
  <si>
    <t xml:space="preserve">Програма розвитку та фінансової підтримки Комунального некомерційного підприємства «Центр первинної медико-санітарної допомоги Арцизької міської ради» на 2024- 2025  роки </t>
  </si>
  <si>
    <t>рішення міської ради від 22.12.2023р.  №2070-VIІІ</t>
  </si>
  <si>
    <t>Програма розвитку фізичної культури і спорту Арцизької міської територіальної громади на 2024- 2026 роки</t>
  </si>
  <si>
    <t>рішення міської ради від 22.12.2023р.  №2073-VIІІ</t>
  </si>
  <si>
    <t>Фінансова підтримка на утримання місцевих осередків (рад) всеукраїнських об’єднань фізкультурно-спортивної спрямованості</t>
  </si>
  <si>
    <t>рішення міської ради від 20.12.2022р.  №1496-VIІІ</t>
  </si>
  <si>
    <t xml:space="preserve">Програма “Забезпечення діяльності водопровідно-каналізаційного господарства на території Арцизької міської територіальної громади”  на 2023-2025 роки </t>
  </si>
  <si>
    <t>рішення міської ради від 20.12.2022р.  №1495-VIІІ</t>
  </si>
  <si>
    <t>Програма розвитку земельних відносин Арцизької міської територіальної громади на 2022 -2025 роки</t>
  </si>
  <si>
    <t>рішення міської ради від 21.01.2022р.  №1150-VIІІ</t>
  </si>
  <si>
    <t>рішення виконавчого комітету від 30.09.2022р. №200</t>
  </si>
  <si>
    <t>рішення міської ради від 26.01.2021р. №127-VIІІ</t>
  </si>
  <si>
    <t xml:space="preserve">Програма підтримки та покращення екологічного та
санітарного стану на території Арцизької міської територіальної
громади на 2022-2025 роки </t>
  </si>
  <si>
    <t>рішення виконавчого комітету від 26.08.2022р. №168</t>
  </si>
  <si>
    <t>1142</t>
  </si>
  <si>
    <t>Програма фінансової пфдтримки Комунальної організації Арцизький позаміський заклад оздоровлення та відпочинку "Ювілейний" Арцизької міської ради на 2023-2024 роки.</t>
  </si>
  <si>
    <t>рішення міської ради від 20.12.2022р.   № 1486-VIІІ</t>
  </si>
  <si>
    <t>8722</t>
  </si>
  <si>
    <t>Заходи із запобігання та ліквідації наслідків надзвичайної ситуації у будівлі закладу фізичної культури і спорту, спортивних спорудах за рахунок коштів резервного фонду місцевого бюджету</t>
  </si>
  <si>
    <t>Рішення міської ради №181-УІІІ від 22.02.2021 року.</t>
  </si>
  <si>
    <t>8725</t>
  </si>
  <si>
    <t>Заходи із запобігання та ліквідації наслідків надзвичайної ситуації у будівлі інших установ, закладів, організацій  за рахунок коштів резервного фонду місцевого бюджету</t>
  </si>
  <si>
    <t>8775</t>
  </si>
  <si>
    <t>Рішення міської ради від 21.01.2022 р. № 1135-УІІІ</t>
  </si>
  <si>
    <t>Заходи із запобігання та ліквідації наслідків надзвичайної ситуації у будівлі закладу кульутри, мистецтв за рахунок резервного фонду місцевого бюджету</t>
  </si>
  <si>
    <t>Програма зміцнення законності, безпеки та порядку на території Арцизької міської територіальної громади на 2024-2025 роки</t>
  </si>
  <si>
    <t>Рішення міської ради від 16.02.2024 р. №2142-VIII</t>
  </si>
  <si>
    <t xml:space="preserve">Програма підтримки Збройних Сил України та підрозділів територіальної оборони, розташованих на території Арцизької міської територіальної громади, на 2023 - 2024 роки </t>
  </si>
  <si>
    <t>Рішення міської ради від 21.07.2023 р.№1799-УІІІ</t>
  </si>
  <si>
    <t>Комплексна програма «Безпечна Арцизщина» на 2023-2024 роки</t>
  </si>
  <si>
    <t>Відділ культури та туризму Міської ради (головний розпорядник)</t>
  </si>
  <si>
    <t>Відділ культури та туризму Міської ради (відповідальний виконавець)</t>
  </si>
  <si>
    <t>Виконання заходів програми зміцнення законності, безпеки та порядку на території Арцизької міської територіальної громади Болградського району Одеської області «Безпечна Арцизька громада» на 2024-2025 роки</t>
  </si>
  <si>
    <t>від __.__.2024 р. № ___-VIІІ</t>
  </si>
  <si>
    <t>41051200</t>
  </si>
  <si>
    <t>41051700</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</si>
  <si>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</si>
  <si>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</si>
  <si>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окреммих заходів з реалізації соціального проекту "Активні парки-локації здорової України" за рахунок відповідної субвенції з державного бюджету.</t>
  </si>
  <si>
    <t>Надходження бюджетних установ від реалізації в установлееному порядку ( крвм нерухомого майна)</t>
  </si>
  <si>
    <t>Додаток № 3                                                     до  проекту рішення Арцизької міської ради від __.__.2024 р. № ____-VIII</t>
  </si>
  <si>
    <t>0115062</t>
  </si>
  <si>
    <t>Підтримка спорту вищих досягнень та організацій, які здійснюють фізкультурно-спотривну діяльність в регіоні</t>
  </si>
  <si>
    <t>Надання освіти за рахунок залишку коштів за субвенцією з державного бюджету місцевим бюджетам на надання державної підтримки особам з осрбливими освітніми потребами на кінець бюджетного періоду</t>
  </si>
  <si>
    <t>0615049</t>
  </si>
  <si>
    <t>Виконання окремих заходів з реалізації соціального проекту "Активні парки - докації здорової України"</t>
  </si>
  <si>
    <t>0117381</t>
  </si>
  <si>
    <t>відділ соціального захисту населення Арцизької міської ради</t>
  </si>
  <si>
    <t>Керівництво і упарвління у відповідній сфері у містах, селищах, селах, територіальних громадах</t>
  </si>
  <si>
    <t>0114030</t>
  </si>
  <si>
    <t>Додаток №4                                                                                                                                                      
до проекту  рішення Арцизької міської ради
від __.__.2024 р. № ____-VIІІ</t>
  </si>
  <si>
    <t>Додаток №5                                                                                                                                                    
до  проекту рішення Арцизької міської ради
від __.__.2024 р. № ____-VIІІ</t>
  </si>
  <si>
    <t>Субвенція з місцевого бюджету на надання державної підтримки особам з особливими освітними потребами, що утворися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</si>
  <si>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</si>
  <si>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Додаток №6                                                                                                                                                  
до  проекту рішення  Арцизької міської ради
від __.__.2024 р. №____-VIІІ</t>
  </si>
  <si>
    <t>Реалізація проектів в рамках Програми з відновлення України ( співфінансування з місцевого бюджету)</t>
  </si>
  <si>
    <t>Реалізація проектів в рамках Програми з відновлення України ( за рахунок Державного бюджету)</t>
  </si>
  <si>
    <t>Додаток №8                                                                                                                                                      
до  проекту рішення Арцизької міської ради
від  __.__.2024 р. № ___-VIІІ</t>
  </si>
  <si>
    <t>Капітальний ремонт хачблоку Арцизького ліцею №4 з початковою школою та гімназією Арцизької міської ради за адресою: м.Арциз, вул. п-ка Калмікова, 44, Болградський район, Одеська область</t>
  </si>
  <si>
    <t>капітальний ремонт будівлі бак.лабораторії, за адресою:Одеська область, Болградський район, місто Арциз, вулиця Якоба Клета, будинок 73"а"</t>
  </si>
  <si>
    <t>Забезпечення діяльність бібліотек</t>
  </si>
  <si>
    <t>Капітальний ремонт адміністративної будівлі Арцизької міської ради, за адресою: м.Арциз, вул.Соборна, 95а, Болградський район, Одеська область</t>
  </si>
  <si>
    <t>Відділ соціального захисту Арцизької міської ради ( головний розпорядник)</t>
  </si>
  <si>
    <t>Відділ соціального захисту населення Арцизької міської ради ( відповідальний виконавець)</t>
  </si>
  <si>
    <t>Додаток №7                                                                                                                                                       
до  проекту рішення  Арцизької міської ради
від __.__.2024 р. № ____-VIІІ</t>
  </si>
  <si>
    <t>Програма підтримки лікарських кадрів відокремленого підрозділу «Арцизька станція екстреної (швидкої) медичної допомоги комунального некомерційного підприємства «Одеський обласний центр екстреної медичної допомоги і медицини катастроф» Одеської обласної ради» на 2024 рік»</t>
  </si>
  <si>
    <t>рішення Арцизької міської ради від 26 квітня 2024 року №2252-VIII</t>
  </si>
  <si>
    <t>Програма відшкодування ритуальних послуг на 2024-2025 роки.</t>
  </si>
  <si>
    <t>рішення Арцизької міської ради від 16 лютого 2024 року №2143-VIII</t>
  </si>
  <si>
    <t>Виконання   розпису  фінансування бюджету Арцизької міської територіальної громади                                                                    за перше півріччя 2024 року</t>
  </si>
  <si>
    <t>до  проекту рішення  Арцизької   міської ради                                                             від __.__.2024 р. № ____-VIІІ</t>
  </si>
  <si>
    <t>Балансування бюджету по загальньму фонду бюджету за рахунок джерел фінансування у сумі : 14162483,86 грн.</t>
  </si>
  <si>
    <t>Балансування бюджету по спеціальному фонду бюджету за рахунок джерел фінансування у 13650453,41сумі  грн.</t>
  </si>
  <si>
    <t>Перелік об'єктів  капітального ремонту, модернізації, придбання за  перше півріччя 2024 року</t>
  </si>
  <si>
    <t>Виконання бюджету за розподілом 
витрат місцевого бюджету на реалізацію місцевих/регіональних програм за перше півріччя 2024 року.</t>
  </si>
  <si>
    <t>за  перше півріччя 2024 року</t>
  </si>
  <si>
    <t>Виконання міжбюджетних трансфертів за перше півріччя 2024 року</t>
  </si>
  <si>
    <t>місцевого бюджету за перше півріччя 2024 року</t>
  </si>
  <si>
    <t>Виконання видатків за перше півріччя 2024 року спеціального фонду</t>
  </si>
  <si>
    <t>Виконання видатків  за перше півріччя 2024 року   Загальний фонд</t>
  </si>
  <si>
    <t xml:space="preserve">Виконання бюджету Арцизької міської територіальної громади за доходами                                                                    за  перше піврічя 2024 року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</si>
</sst>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
    <numFmt numFmtId="165" formatCode="_-* #,##0_р_._-;\-* #,##0_р_._-;_-* &quot;-&quot;_р_._-;_-@_-"/>
    <numFmt numFmtId="166" formatCode="_-* #,##0.00_р_._-;\-* #,##0.00_р_._-;_-* &quot;-&quot;??_р_._-;_-@_-"/>
    <numFmt numFmtId="167" formatCode="_-* #,##0.00\ _г_р_н_._-;\-* #,##0.00\ _г_р_н_._-;_-* &quot;-&quot;??\ _г_р_н_._-;_-@_-"/>
    <numFmt numFmtId="168" formatCode="#0.00\ %"/>
    <numFmt numFmtId="169" formatCode="#,##0.0"/>
    <numFmt numFmtId="170" formatCode="#0"/>
  </numFmts>
  <fonts count="115">
    <font>
      <sz val="11"/>
      <color theme="1"/>
      <name val="Calibri"/>
      <family val="2"/>
      <scheme val="minor"/>
    </font>
    <font>
      <sz val="11"/>
      <color theme="1"/>
      <name val="Calibri"/>
      <family val="2"/>
      <charset val="204"/>
      <scheme val="minor"/>
    </font>
    <font>
      <sz val="11"/>
      <color theme="1"/>
      <name val="Calibri"/>
      <family val="2"/>
      <charset val="204"/>
      <scheme val="minor"/>
    </font>
    <font>
      <sz val="10"/>
      <name val="Arial"/>
      <family val="2"/>
      <charset val="204"/>
    </font>
    <font>
      <sz val="11"/>
      <name val="Times New Roman"/>
      <family val="1"/>
      <charset val="204"/>
    </font>
    <font>
      <sz val="12"/>
      <name val="Times New Roman"/>
      <family val="1"/>
      <charset val="204"/>
    </font>
    <font>
      <sz val="10"/>
      <name val="Times New Roman"/>
      <family val="1"/>
      <charset val="204"/>
    </font>
    <font>
      <sz val="10"/>
      <name val="Arial"/>
      <family val="2"/>
      <charset val="204"/>
    </font>
    <font>
      <sz val="9"/>
      <color indexed="8"/>
      <name val="SansSerif"/>
    </font>
    <font>
      <b/>
      <sz val="6"/>
      <color indexed="8"/>
      <name val="Times New Roman"/>
      <family val="1"/>
      <charset val="204"/>
    </font>
    <font>
      <sz val="6"/>
      <color indexed="8"/>
      <name val="Arial"/>
      <family val="2"/>
      <charset val="204"/>
    </font>
    <font>
      <b/>
      <sz val="11"/>
      <color indexed="8"/>
      <name val="Times New Roman"/>
      <family val="1"/>
      <charset val="204"/>
    </font>
    <font>
      <sz val="11"/>
      <color indexed="8"/>
      <name val="Arial"/>
      <family val="2"/>
      <charset val="204"/>
    </font>
    <font>
      <sz val="11"/>
      <color indexed="8"/>
      <name val="SansSerif"/>
    </font>
    <font>
      <sz val="11"/>
      <color indexed="8"/>
      <name val="Times New Roman"/>
      <family val="1"/>
      <charset val="204"/>
    </font>
    <font>
      <sz val="10"/>
      <name val="Arial Cyr"/>
      <charset val="204"/>
    </font>
    <font>
      <sz val="10"/>
      <name val="Courier New"/>
      <family val="3"/>
      <charset val="204"/>
    </font>
    <font>
      <sz val="10"/>
      <color indexed="8"/>
      <name val="Arial"/>
      <family val="2"/>
      <charset val="204"/>
    </font>
    <font>
      <sz val="10"/>
      <name val="Helv"/>
      <charset val="204"/>
    </font>
    <font>
      <b/>
      <sz val="16"/>
      <name val="Times New Roman"/>
      <family val="1"/>
      <charset val="204"/>
    </font>
    <font>
      <b/>
      <sz val="12"/>
      <name val="Times New Roman"/>
      <family val="1"/>
      <charset val="204"/>
    </font>
    <font>
      <sz val="10"/>
      <color theme="1"/>
      <name val="Calibri"/>
      <family val="2"/>
      <charset val="204"/>
      <scheme val="minor"/>
    </font>
    <font>
      <sz val="10"/>
      <name val="Times New Roman Cyr"/>
      <charset val="204"/>
    </font>
    <font>
      <sz val="10"/>
      <name val="Arial Cyr"/>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color indexed="8"/>
      <name val="Times New Roman"/>
      <family val="1"/>
      <charset val="204"/>
    </font>
    <font>
      <sz val="7"/>
      <color indexed="8"/>
      <name val="Arial"/>
      <family val="2"/>
      <charset val="204"/>
    </font>
    <font>
      <sz val="14"/>
      <color indexed="8"/>
      <name val="Arial"/>
      <family val="2"/>
      <charset val="204"/>
    </font>
    <font>
      <sz val="14"/>
      <color indexed="8"/>
      <name val="SansSerif"/>
    </font>
    <font>
      <b/>
      <sz val="14"/>
      <color indexed="8"/>
      <name val="Times New Roman"/>
      <family val="1"/>
      <charset val="204"/>
    </font>
    <font>
      <b/>
      <sz val="10"/>
      <color indexed="8"/>
      <name val="Times New Roman"/>
      <family val="1"/>
      <charset val="204"/>
    </font>
    <font>
      <b/>
      <sz val="12"/>
      <color indexed="8"/>
      <name val="Times New Roman"/>
      <family val="1"/>
      <charset val="204"/>
    </font>
    <font>
      <sz val="10"/>
      <color indexed="8"/>
      <name val="Times New Roman"/>
      <family val="1"/>
      <charset val="204"/>
    </font>
    <font>
      <sz val="12"/>
      <name val="Arial"/>
      <family val="2"/>
      <charset val="204"/>
    </font>
    <font>
      <sz val="10"/>
      <name val="Times New Roman"/>
      <family val="1"/>
      <charset val="204"/>
    </font>
    <font>
      <sz val="16"/>
      <name val="Times New Roman"/>
      <family val="1"/>
      <charset val="204"/>
    </font>
    <font>
      <sz val="14"/>
      <name val="Times New Roman"/>
      <family val="1"/>
      <charset val="204"/>
    </font>
    <font>
      <sz val="20"/>
      <name val="Times New Roman"/>
      <family val="1"/>
      <charset val="204"/>
    </font>
    <font>
      <sz val="10"/>
      <name val="Arial"/>
      <family val="2"/>
      <charset val="204"/>
    </font>
    <font>
      <sz val="7"/>
      <color indexed="8"/>
      <name val="Times New Roman"/>
      <family val="1"/>
      <charset val="204"/>
    </font>
    <font>
      <sz val="7"/>
      <color indexed="8"/>
      <name val="Arial"/>
      <family val="2"/>
      <charset val="204"/>
    </font>
    <font>
      <sz val="6"/>
      <color indexed="8"/>
      <name val="Arial"/>
      <family val="2"/>
      <charset val="204"/>
    </font>
    <font>
      <b/>
      <sz val="14"/>
      <name val="Times New Roman"/>
      <family val="1"/>
      <charset val="204"/>
    </font>
    <font>
      <b/>
      <i/>
      <sz val="16"/>
      <name val="Times New Roman"/>
      <family val="1"/>
      <charset val="204"/>
    </font>
    <font>
      <sz val="12"/>
      <color theme="1"/>
      <name val="Calibri"/>
      <family val="2"/>
      <scheme val="minor"/>
    </font>
    <font>
      <b/>
      <sz val="14"/>
      <color indexed="8"/>
      <name val="Arial"/>
      <family val="2"/>
      <charset val="204"/>
    </font>
    <font>
      <b/>
      <sz val="18"/>
      <color indexed="8"/>
      <name val="Times New Roman"/>
      <family val="1"/>
      <charset val="204"/>
    </font>
    <font>
      <b/>
      <i/>
      <sz val="16"/>
      <color indexed="8"/>
      <name val="Times New Roman"/>
      <family val="1"/>
      <charset val="204"/>
    </font>
    <font>
      <sz val="14"/>
      <name val="Arial"/>
      <family val="2"/>
      <charset val="204"/>
    </font>
    <font>
      <sz val="12"/>
      <color indexed="8"/>
      <name val="SansSerif"/>
      <charset val="204"/>
    </font>
    <font>
      <b/>
      <sz val="10"/>
      <name val="Times New Roman"/>
      <family val="1"/>
      <charset val="204"/>
    </font>
    <font>
      <sz val="18"/>
      <name val="Times New Roman"/>
      <family val="1"/>
      <charset val="204"/>
    </font>
    <font>
      <sz val="12"/>
      <color indexed="8"/>
      <name val="Times New Roman"/>
      <family val="1"/>
      <charset val="204"/>
    </font>
    <font>
      <b/>
      <sz val="11"/>
      <name val="Times New Roman"/>
      <family val="1"/>
      <charset val="204"/>
    </font>
    <font>
      <b/>
      <sz val="10"/>
      <name val="Arial"/>
      <family val="2"/>
      <charset val="204"/>
    </font>
    <font>
      <sz val="10"/>
      <color rgb="FFFF0000"/>
      <name val="Times New Roman"/>
      <family val="1"/>
      <charset val="204"/>
    </font>
    <font>
      <sz val="20"/>
      <color rgb="FFFF0000"/>
      <name val="Times New Roman"/>
      <family val="1"/>
      <charset val="204"/>
    </font>
    <font>
      <sz val="14"/>
      <color theme="1"/>
      <name val="Times New Roman"/>
      <family val="1"/>
      <charset val="204"/>
    </font>
    <font>
      <sz val="10"/>
      <name val="Times New Roman"/>
      <family val="1"/>
      <charset val="204"/>
    </font>
    <font>
      <sz val="12"/>
      <color rgb="FF000000"/>
      <name val="Times New Roman"/>
      <family val="1"/>
      <charset val="204"/>
    </font>
    <font>
      <b/>
      <sz val="13.5"/>
      <color rgb="FF000000"/>
      <name val="Times New Roman"/>
      <family val="1"/>
      <charset val="204"/>
    </font>
    <font>
      <sz val="10"/>
      <color rgb="FF000000"/>
      <name val="Times New Roman"/>
      <family val="1"/>
      <charset val="204"/>
    </font>
    <font>
      <b/>
      <sz val="12"/>
      <color rgb="FF000000"/>
      <name val="Times New Roman"/>
      <family val="1"/>
      <charset val="204"/>
    </font>
    <font>
      <b/>
      <sz val="18"/>
      <name val="Times New Roman"/>
      <family val="1"/>
      <charset val="204"/>
    </font>
    <font>
      <sz val="16"/>
      <color indexed="8"/>
      <name val="Arial"/>
      <family val="2"/>
      <charset val="204"/>
    </font>
    <font>
      <sz val="16"/>
      <color indexed="8"/>
      <name val="SansSerif"/>
    </font>
    <font>
      <sz val="16"/>
      <color indexed="8"/>
      <name val="SansSerif"/>
      <charset val="204"/>
    </font>
    <font>
      <sz val="16"/>
      <color theme="1"/>
      <name val="Calibri"/>
      <family val="2"/>
      <scheme val="minor"/>
    </font>
    <font>
      <b/>
      <sz val="16"/>
      <color indexed="8"/>
      <name val="Arial"/>
      <family val="2"/>
      <charset val="204"/>
    </font>
    <font>
      <sz val="16"/>
      <name val="Arial"/>
      <family val="2"/>
      <charset val="204"/>
    </font>
    <font>
      <b/>
      <sz val="9"/>
      <color indexed="8"/>
      <name val="SansSerif"/>
    </font>
    <font>
      <b/>
      <sz val="26"/>
      <name val="Times New Roman"/>
      <family val="1"/>
      <charset val="204"/>
    </font>
    <font>
      <sz val="26"/>
      <name val="Times New Roman"/>
      <family val="1"/>
      <charset val="204"/>
    </font>
    <font>
      <sz val="14"/>
      <color rgb="FF000000"/>
      <name val="Times New Roman"/>
      <family val="1"/>
      <charset val="204"/>
    </font>
    <font>
      <b/>
      <sz val="14"/>
      <color rgb="FF000000"/>
      <name val="Times New Roman"/>
      <family val="1"/>
      <charset val="204"/>
    </font>
    <font>
      <b/>
      <sz val="14"/>
      <color theme="1"/>
      <name val="Times New Roman"/>
      <family val="1"/>
      <charset val="204"/>
    </font>
    <font>
      <b/>
      <i/>
      <sz val="18"/>
      <color indexed="8"/>
      <name val="Times New Roman"/>
      <family val="1"/>
      <charset val="204"/>
    </font>
    <font>
      <sz val="18"/>
      <color indexed="8"/>
      <name val="Times New Roman"/>
      <family val="1"/>
      <charset val="204"/>
    </font>
    <font>
      <b/>
      <sz val="36"/>
      <name val="Times New Roman"/>
      <family val="1"/>
      <charset val="204"/>
    </font>
    <font>
      <b/>
      <i/>
      <sz val="18"/>
      <name val="Times New Roman"/>
      <family val="1"/>
      <charset val="204"/>
    </font>
    <font>
      <sz val="11"/>
      <name val="Calibri"/>
      <family val="2"/>
      <scheme val="minor"/>
    </font>
    <font>
      <b/>
      <sz val="14"/>
      <name val="Arial"/>
      <family val="2"/>
      <charset val="204"/>
    </font>
    <font>
      <sz val="16"/>
      <color rgb="FFFF0000"/>
      <name val="Times New Roman"/>
      <family val="1"/>
      <charset val="204"/>
    </font>
    <font>
      <sz val="16"/>
      <color theme="1"/>
      <name val="Times New Roman"/>
      <family val="1"/>
      <charset val="204"/>
    </font>
    <font>
      <b/>
      <sz val="16"/>
      <color theme="1"/>
      <name val="Times New Roman"/>
      <family val="1"/>
      <charset val="204"/>
    </font>
    <font>
      <sz val="18"/>
      <color rgb="FFFF0000"/>
      <name val="Times New Roman"/>
      <family val="1"/>
      <charset val="204"/>
    </font>
    <font>
      <sz val="22"/>
      <color rgb="FFFF0000"/>
      <name val="Times New Roman"/>
      <family val="1"/>
      <charset val="204"/>
    </font>
    <font>
      <sz val="24"/>
      <name val="Times New Roman"/>
      <family val="1"/>
      <charset val="204"/>
    </font>
    <font>
      <b/>
      <sz val="24"/>
      <name val="Times New Roman"/>
      <family val="1"/>
      <charset val="204"/>
    </font>
    <font>
      <sz val="24"/>
      <color rgb="FFFF0000"/>
      <name val="Times New Roman"/>
      <family val="1"/>
      <charset val="204"/>
    </font>
    <font>
      <sz val="22"/>
      <name val="Times New Roman"/>
      <family val="1"/>
      <charset val="204"/>
    </font>
    <font>
      <b/>
      <sz val="22"/>
      <name val="Times New Roman"/>
      <family val="1"/>
      <charset val="204"/>
    </font>
    <font>
      <b/>
      <sz val="22"/>
      <color rgb="FFFF0000"/>
      <name val="Times New Roman"/>
      <family val="1"/>
      <charset val="204"/>
    </font>
    <font>
      <sz val="24"/>
      <color indexed="8"/>
      <name val="Times New Roman"/>
      <family val="1"/>
      <charset val="204"/>
    </font>
    <font>
      <sz val="18"/>
      <name val="Arial"/>
      <family val="2"/>
      <charset val="204"/>
    </font>
    <font>
      <sz val="16"/>
      <color rgb="FF000000"/>
      <name val="Times New Roman"/>
      <family val="1"/>
      <charset val="204"/>
    </font>
    <font>
      <b/>
      <sz val="16"/>
      <color rgb="FF000000"/>
      <name val="Times New Roman"/>
      <family val="1"/>
      <charset val="204"/>
    </font>
    <font>
      <sz val="22"/>
      <color indexed="8"/>
      <name val="Times New Roman"/>
      <family val="1"/>
      <charset val="204"/>
    </font>
    <font>
      <sz val="24"/>
      <color theme="1"/>
      <name val="Times New Roman"/>
      <family val="1"/>
      <charset val="204"/>
    </font>
  </fonts>
  <fills count="2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7" tint="0.79998168889431442"/>
        <bgColor indexed="64"/>
      </patternFill>
    </fill>
    <fill>
      <patternFill patternType="solid">
        <fgColor rgb="FFFFFFFF"/>
        <bgColor indexed="64"/>
      </patternFill>
    </fill>
  </fills>
  <borders count="36">
    <border>
      <left/>
      <right/>
      <top/>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8"/>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64"/>
      </top>
      <bottom style="thin">
        <color indexed="64"/>
      </bottom>
      <diagonal/>
    </border>
  </borders>
  <cellStyleXfs count="399">
    <xf numFmtId="0" fontId="0" fillId="0" borderId="0"/>
    <xf numFmtId="0" fontId="3" fillId="0" borderId="0"/>
    <xf numFmtId="0" fontId="2" fillId="0" borderId="0"/>
    <xf numFmtId="0" fontId="7" fillId="0" borderId="0"/>
    <xf numFmtId="0" fontId="7" fillId="0" borderId="0"/>
    <xf numFmtId="0" fontId="6" fillId="0" borderId="0"/>
    <xf numFmtId="0" fontId="1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6" fillId="0" borderId="0"/>
    <xf numFmtId="0" fontId="16" fillId="0" borderId="0"/>
    <xf numFmtId="0" fontId="16" fillId="0" borderId="0"/>
    <xf numFmtId="0" fontId="16" fillId="0" borderId="0"/>
    <xf numFmtId="0" fontId="16" fillId="0" borderId="0"/>
    <xf numFmtId="0" fontId="17" fillId="0" borderId="0">
      <alignment vertical="top"/>
    </xf>
    <xf numFmtId="0" fontId="6" fillId="0" borderId="0"/>
    <xf numFmtId="0" fontId="18" fillId="0" borderId="0"/>
    <xf numFmtId="0" fontId="15" fillId="0" borderId="0"/>
    <xf numFmtId="0" fontId="22" fillId="0" borderId="0"/>
    <xf numFmtId="0" fontId="7" fillId="0" borderId="0"/>
    <xf numFmtId="0" fontId="15" fillId="0" borderId="0"/>
    <xf numFmtId="0" fontId="2" fillId="0" borderId="0"/>
    <xf numFmtId="0" fontId="6" fillId="0" borderId="0"/>
    <xf numFmtId="9" fontId="6" fillId="0" borderId="0" applyFont="0" applyFill="0" applyBorder="0" applyAlignment="0" applyProtection="0"/>
    <xf numFmtId="165" fontId="15" fillId="0" borderId="0" applyFont="0" applyFill="0" applyBorder="0" applyAlignment="0" applyProtection="0"/>
    <xf numFmtId="166" fontId="15" fillId="0" borderId="0" applyFont="0" applyFill="0" applyBorder="0" applyAlignment="0" applyProtection="0"/>
    <xf numFmtId="0" fontId="2" fillId="0" borderId="0"/>
    <xf numFmtId="0" fontId="23" fillId="0" borderId="0"/>
    <xf numFmtId="0" fontId="21" fillId="0" borderId="0"/>
    <xf numFmtId="0" fontId="6" fillId="0" borderId="0"/>
    <xf numFmtId="0" fontId="21" fillId="0" borderId="0"/>
    <xf numFmtId="0" fontId="21" fillId="0" borderId="0"/>
    <xf numFmtId="0" fontId="24" fillId="0" borderId="0"/>
    <xf numFmtId="0" fontId="6" fillId="0" borderId="0"/>
    <xf numFmtId="0" fontId="6" fillId="0" borderId="0"/>
    <xf numFmtId="0" fontId="6" fillId="0" borderId="0"/>
    <xf numFmtId="0" fontId="6" fillId="0" borderId="0"/>
    <xf numFmtId="0" fontId="2" fillId="0" borderId="0"/>
    <xf numFmtId="0" fontId="6" fillId="0" borderId="0"/>
    <xf numFmtId="0" fontId="6" fillId="0" borderId="0"/>
    <xf numFmtId="0" fontId="7" fillId="0" borderId="0"/>
    <xf numFmtId="0" fontId="22" fillId="0" borderId="0"/>
    <xf numFmtId="0" fontId="2" fillId="0" borderId="0"/>
    <xf numFmtId="0" fontId="21" fillId="0" borderId="0"/>
    <xf numFmtId="0" fontId="21" fillId="0" borderId="0"/>
    <xf numFmtId="9" fontId="21" fillId="0" borderId="0" applyFont="0" applyFill="0" applyBorder="0" applyAlignment="0" applyProtection="0"/>
    <xf numFmtId="0" fontId="21" fillId="0" borderId="0"/>
    <xf numFmtId="0" fontId="2" fillId="0" borderId="0"/>
    <xf numFmtId="0" fontId="21" fillId="0" borderId="0"/>
    <xf numFmtId="0" fontId="21" fillId="0" borderId="0"/>
    <xf numFmtId="0" fontId="21" fillId="0" borderId="0"/>
    <xf numFmtId="0" fontId="21" fillId="0" borderId="0"/>
    <xf numFmtId="0" fontId="21" fillId="0" borderId="0"/>
    <xf numFmtId="0" fontId="2" fillId="0" borderId="0"/>
    <xf numFmtId="0" fontId="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167" fontId="15" fillId="0" borderId="0" applyFont="0" applyFill="0" applyBorder="0" applyAlignment="0" applyProtection="0"/>
    <xf numFmtId="0" fontId="21" fillId="0" borderId="0"/>
    <xf numFmtId="0" fontId="21" fillId="0" borderId="0"/>
    <xf numFmtId="0" fontId="21" fillId="0" borderId="0"/>
    <xf numFmtId="0" fontId="21" fillId="0" borderId="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7"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21" borderId="0" applyNumberFormat="0" applyBorder="0" applyAlignment="0" applyProtection="0"/>
    <xf numFmtId="0" fontId="26" fillId="9" borderId="14" applyNumberFormat="0" applyAlignment="0" applyProtection="0"/>
    <xf numFmtId="0" fontId="27" fillId="22" borderId="15" applyNumberFormat="0" applyAlignment="0" applyProtection="0"/>
    <xf numFmtId="0" fontId="28" fillId="22" borderId="14" applyNumberFormat="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0" borderId="19" applyNumberFormat="0" applyFill="0" applyAlignment="0" applyProtection="0"/>
    <xf numFmtId="0" fontId="33" fillId="23" borderId="20" applyNumberFormat="0" applyAlignment="0" applyProtection="0"/>
    <xf numFmtId="0" fontId="34" fillId="0" borderId="0" applyNumberFormat="0" applyFill="0" applyBorder="0" applyAlignment="0" applyProtection="0"/>
    <xf numFmtId="0" fontId="35" fillId="24" borderId="0" applyNumberFormat="0" applyBorder="0" applyAlignment="0" applyProtection="0"/>
    <xf numFmtId="0" fontId="6" fillId="0" borderId="0"/>
    <xf numFmtId="0" fontId="24" fillId="0" borderId="0"/>
    <xf numFmtId="0" fontId="36" fillId="5" borderId="0" applyNumberFormat="0" applyBorder="0" applyAlignment="0" applyProtection="0"/>
    <xf numFmtId="0" fontId="37" fillId="0" borderId="0" applyNumberFormat="0" applyFill="0" applyBorder="0" applyAlignment="0" applyProtection="0"/>
    <xf numFmtId="0" fontId="15" fillId="25" borderId="21" applyNumberFormat="0" applyFont="0" applyAlignment="0" applyProtection="0"/>
    <xf numFmtId="0" fontId="38" fillId="0" borderId="22" applyNumberFormat="0" applyFill="0" applyAlignment="0" applyProtection="0"/>
    <xf numFmtId="0" fontId="39" fillId="0" borderId="0" applyNumberFormat="0" applyFill="0" applyBorder="0" applyAlignment="0" applyProtection="0"/>
    <xf numFmtId="0" fontId="40" fillId="6" borderId="0" applyNumberFormat="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1" fillId="0" borderId="0"/>
    <xf numFmtId="0" fontId="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0" fillId="0" borderId="0"/>
    <xf numFmtId="0" fontId="54" fillId="0" borderId="0"/>
    <xf numFmtId="0" fontId="74" fillId="0" borderId="0"/>
    <xf numFmtId="0" fontId="3" fillId="0" borderId="0"/>
    <xf numFmtId="0" fontId="3" fillId="0" borderId="0"/>
    <xf numFmtId="0" fontId="1" fillId="0" borderId="0"/>
    <xf numFmtId="0" fontId="3" fillId="0" borderId="0"/>
    <xf numFmtId="0" fontId="24" fillId="25" borderId="21" applyNumberFormat="0" applyFont="0" applyAlignment="0" applyProtection="0"/>
  </cellStyleXfs>
  <cellXfs count="525">
    <xf numFmtId="0" fontId="0" fillId="0" borderId="0" xfId="0"/>
    <xf numFmtId="0" fontId="3" fillId="0" borderId="0" xfId="1"/>
    <xf numFmtId="164" fontId="3" fillId="0" borderId="1" xfId="1" applyNumberFormat="1" applyBorder="1"/>
    <xf numFmtId="0" fontId="5" fillId="0" borderId="2" xfId="2" applyFont="1" applyFill="1" applyBorder="1" applyAlignment="1">
      <alignment horizontal="center"/>
    </xf>
    <xf numFmtId="0" fontId="5" fillId="0" borderId="0" xfId="1" applyFont="1"/>
    <xf numFmtId="0" fontId="5" fillId="0" borderId="0" xfId="1" applyFont="1" applyAlignment="1">
      <alignment horizontal="center" wrapText="1"/>
    </xf>
    <xf numFmtId="0" fontId="5" fillId="0" borderId="0" xfId="2" applyFont="1" applyFill="1" applyAlignment="1">
      <alignment horizontal="center" vertical="center"/>
    </xf>
    <xf numFmtId="164" fontId="5" fillId="0" borderId="1" xfId="1" applyNumberFormat="1" applyFont="1" applyBorder="1"/>
    <xf numFmtId="0" fontId="3" fillId="0" borderId="1" xfId="1" applyFill="1" applyBorder="1" applyAlignment="1">
      <alignment horizontal="center" wrapText="1"/>
    </xf>
    <xf numFmtId="0" fontId="3" fillId="0" borderId="0" xfId="1" applyFill="1"/>
    <xf numFmtId="49" fontId="5" fillId="0" borderId="1" xfId="1" applyNumberFormat="1" applyFont="1" applyBorder="1"/>
    <xf numFmtId="0" fontId="3" fillId="0" borderId="4" xfId="1" applyFill="1" applyBorder="1" applyAlignment="1">
      <alignment horizontal="center" wrapText="1"/>
    </xf>
    <xf numFmtId="0" fontId="5" fillId="0" borderId="0" xfId="1" applyFont="1" applyAlignment="1">
      <alignment horizontal="left"/>
    </xf>
    <xf numFmtId="0" fontId="3" fillId="0" borderId="0" xfId="1" applyAlignment="1">
      <alignment horizontal="left"/>
    </xf>
    <xf numFmtId="0" fontId="8" fillId="0" borderId="0" xfId="3" applyFont="1" applyBorder="1" applyAlignment="1" applyProtection="1">
      <alignment horizontal="left" vertical="top" wrapText="1"/>
    </xf>
    <xf numFmtId="0" fontId="9" fillId="0" borderId="0" xfId="3" applyFont="1" applyBorder="1" applyAlignment="1" applyProtection="1">
      <alignment vertical="top" wrapText="1"/>
    </xf>
    <xf numFmtId="0" fontId="7" fillId="0" borderId="0" xfId="3"/>
    <xf numFmtId="0" fontId="10" fillId="0" borderId="0" xfId="3" applyFont="1" applyBorder="1" applyAlignment="1" applyProtection="1">
      <alignment vertical="top" wrapText="1"/>
    </xf>
    <xf numFmtId="0" fontId="13" fillId="0" borderId="0" xfId="3" applyFont="1" applyBorder="1" applyAlignment="1" applyProtection="1">
      <alignment horizontal="left" vertical="top" wrapText="1"/>
    </xf>
    <xf numFmtId="0" fontId="14" fillId="0" borderId="0" xfId="3" applyFont="1" applyBorder="1" applyAlignment="1" applyProtection="1">
      <alignment horizontal="right" vertical="top" wrapText="1"/>
    </xf>
    <xf numFmtId="3" fontId="7" fillId="0" borderId="0" xfId="3" applyNumberFormat="1"/>
    <xf numFmtId="4" fontId="7" fillId="0" borderId="0" xfId="3" applyNumberFormat="1"/>
    <xf numFmtId="0" fontId="6" fillId="0" borderId="0" xfId="5"/>
    <xf numFmtId="0" fontId="6" fillId="0" borderId="0" xfId="5" applyNumberFormat="1" applyFont="1" applyFill="1" applyBorder="1" applyAlignment="1" applyProtection="1">
      <alignment horizontal="right" vertical="center"/>
      <protection locked="0"/>
    </xf>
    <xf numFmtId="0" fontId="41" fillId="0" borderId="0" xfId="1" applyFont="1" applyBorder="1" applyAlignment="1" applyProtection="1">
      <alignment horizontal="left" vertical="top" wrapText="1"/>
    </xf>
    <xf numFmtId="0" fontId="8" fillId="0" borderId="0" xfId="1" applyFont="1" applyBorder="1" applyAlignment="1" applyProtection="1">
      <alignment horizontal="left" vertical="top" wrapText="1"/>
    </xf>
    <xf numFmtId="0" fontId="48" fillId="0" borderId="0" xfId="1" applyFont="1" applyBorder="1" applyAlignment="1" applyProtection="1">
      <alignment horizontal="left" vertical="top" wrapText="1"/>
    </xf>
    <xf numFmtId="0" fontId="47" fillId="0" borderId="12" xfId="1" applyFont="1" applyBorder="1" applyAlignment="1" applyProtection="1">
      <alignment horizontal="center" vertical="center" wrapText="1"/>
    </xf>
    <xf numFmtId="0" fontId="47" fillId="0" borderId="3" xfId="1" applyFont="1" applyBorder="1" applyAlignment="1" applyProtection="1">
      <alignment horizontal="left" vertical="top" wrapText="1"/>
    </xf>
    <xf numFmtId="0" fontId="49" fillId="0" borderId="0" xfId="1" applyFont="1"/>
    <xf numFmtId="0" fontId="47" fillId="0" borderId="0" xfId="1" applyFont="1" applyBorder="1" applyAlignment="1" applyProtection="1">
      <alignment horizontal="center" vertical="top" wrapText="1"/>
    </xf>
    <xf numFmtId="0" fontId="8" fillId="0" borderId="0" xfId="392" applyFont="1" applyBorder="1" applyAlignment="1" applyProtection="1">
      <alignment horizontal="left" vertical="top" wrapText="1"/>
    </xf>
    <xf numFmtId="0" fontId="54" fillId="0" borderId="0" xfId="392"/>
    <xf numFmtId="0" fontId="55" fillId="0" borderId="0" xfId="392" applyFont="1" applyBorder="1" applyAlignment="1" applyProtection="1">
      <alignment horizontal="center" wrapText="1"/>
    </xf>
    <xf numFmtId="0" fontId="56" fillId="0" borderId="0" xfId="392" applyFont="1" applyBorder="1" applyAlignment="1" applyProtection="1">
      <alignment horizontal="center" vertical="top" wrapText="1"/>
    </xf>
    <xf numFmtId="0" fontId="57" fillId="3" borderId="0" xfId="392" applyFont="1" applyFill="1" applyBorder="1" applyAlignment="1" applyProtection="1">
      <alignment horizontal="center" vertical="top" wrapText="1"/>
    </xf>
    <xf numFmtId="164" fontId="58" fillId="0" borderId="1" xfId="1" applyNumberFormat="1" applyFont="1" applyBorder="1" applyAlignment="1">
      <alignment horizontal="left"/>
    </xf>
    <xf numFmtId="164" fontId="45" fillId="0" borderId="3" xfId="1" applyNumberFormat="1" applyFont="1" applyBorder="1" applyAlignment="1" applyProtection="1">
      <alignment horizontal="right" vertical="top" wrapText="1"/>
    </xf>
    <xf numFmtId="168" fontId="45" fillId="0" borderId="3" xfId="1" applyNumberFormat="1" applyFont="1" applyBorder="1" applyAlignment="1" applyProtection="1">
      <alignment horizontal="right" vertical="top" wrapText="1"/>
    </xf>
    <xf numFmtId="164" fontId="52" fillId="0" borderId="1" xfId="1" applyNumberFormat="1" applyFont="1" applyBorder="1" applyAlignment="1">
      <alignment horizontal="left" wrapText="1"/>
    </xf>
    <xf numFmtId="164" fontId="52" fillId="0" borderId="1" xfId="1" applyNumberFormat="1" applyFont="1" applyBorder="1" applyAlignment="1">
      <alignment horizontal="left"/>
    </xf>
    <xf numFmtId="164" fontId="58" fillId="0" borderId="1" xfId="1" applyNumberFormat="1" applyFont="1" applyBorder="1" applyAlignment="1">
      <alignment horizontal="left" wrapText="1"/>
    </xf>
    <xf numFmtId="0" fontId="58" fillId="0" borderId="1" xfId="1" applyFont="1" applyFill="1" applyBorder="1" applyAlignment="1">
      <alignment horizontal="left" wrapText="1"/>
    </xf>
    <xf numFmtId="0" fontId="52" fillId="0" borderId="3" xfId="1" applyFont="1" applyFill="1" applyBorder="1" applyAlignment="1">
      <alignment horizontal="center" wrapText="1"/>
    </xf>
    <xf numFmtId="0" fontId="20" fillId="0" borderId="2" xfId="2" applyFont="1" applyFill="1" applyBorder="1" applyAlignment="1">
      <alignment horizontal="center"/>
    </xf>
    <xf numFmtId="0" fontId="63" fillId="0" borderId="3" xfId="1" applyFont="1" applyBorder="1" applyAlignment="1" applyProtection="1">
      <alignment horizontal="left" vertical="top" wrapText="1"/>
    </xf>
    <xf numFmtId="0" fontId="41" fillId="0" borderId="3" xfId="1" applyFont="1" applyBorder="1" applyAlignment="1" applyProtection="1">
      <alignment horizontal="left" vertical="top" wrapText="1"/>
    </xf>
    <xf numFmtId="164" fontId="41" fillId="0" borderId="3" xfId="1" applyNumberFormat="1" applyFont="1" applyBorder="1" applyAlignment="1" applyProtection="1">
      <alignment horizontal="right" vertical="top" wrapText="1"/>
    </xf>
    <xf numFmtId="0" fontId="41" fillId="0" borderId="1" xfId="5" applyFont="1" applyBorder="1" applyAlignment="1" applyProtection="1">
      <alignment horizontal="center" vertical="center" wrapText="1"/>
    </xf>
    <xf numFmtId="0" fontId="44" fillId="0" borderId="0" xfId="5" applyFont="1" applyBorder="1" applyAlignment="1" applyProtection="1">
      <alignment horizontal="left" vertical="top" wrapText="1"/>
    </xf>
    <xf numFmtId="0" fontId="41" fillId="0" borderId="0" xfId="5" applyFont="1" applyBorder="1" applyAlignment="1" applyProtection="1">
      <alignment horizontal="right" vertical="top" wrapText="1"/>
    </xf>
    <xf numFmtId="0" fontId="64" fillId="0" borderId="0" xfId="3" applyFont="1"/>
    <xf numFmtId="49" fontId="47" fillId="0" borderId="3" xfId="1" applyNumberFormat="1" applyFont="1" applyBorder="1" applyAlignment="1" applyProtection="1">
      <alignment horizontal="left" vertical="top" wrapText="1"/>
    </xf>
    <xf numFmtId="49" fontId="20" fillId="0" borderId="1" xfId="1" applyNumberFormat="1" applyFont="1" applyBorder="1"/>
    <xf numFmtId="0" fontId="20" fillId="0" borderId="1" xfId="1" applyFont="1" applyFill="1" applyBorder="1" applyAlignment="1">
      <alignment horizontal="left" wrapText="1"/>
    </xf>
    <xf numFmtId="0" fontId="58" fillId="0" borderId="1" xfId="1" applyFont="1" applyFill="1" applyBorder="1" applyAlignment="1">
      <alignment horizontal="center" wrapText="1"/>
    </xf>
    <xf numFmtId="0" fontId="47" fillId="0" borderId="4" xfId="1" applyFont="1" applyBorder="1" applyAlignment="1" applyProtection="1">
      <alignment vertical="center" wrapText="1"/>
    </xf>
    <xf numFmtId="0" fontId="12" fillId="0" borderId="0" xfId="3" applyFont="1" applyBorder="1" applyAlignment="1" applyProtection="1">
      <alignment vertical="center" wrapText="1"/>
    </xf>
    <xf numFmtId="49" fontId="51" fillId="0" borderId="3" xfId="27" applyNumberFormat="1" applyFont="1" applyBorder="1"/>
    <xf numFmtId="0" fontId="51" fillId="0" borderId="3" xfId="27" applyFont="1" applyBorder="1" applyAlignment="1">
      <alignment wrapText="1"/>
    </xf>
    <xf numFmtId="0" fontId="51" fillId="0" borderId="3" xfId="27" applyFont="1" applyBorder="1" applyAlignment="1">
      <alignment vertical="top" wrapText="1"/>
    </xf>
    <xf numFmtId="0" fontId="51" fillId="0" borderId="3" xfId="27" applyFont="1" applyBorder="1"/>
    <xf numFmtId="0" fontId="66" fillId="0" borderId="3" xfId="1" applyFont="1" applyFill="1" applyBorder="1" applyAlignment="1">
      <alignment horizontal="left" wrapText="1"/>
    </xf>
    <xf numFmtId="0" fontId="46" fillId="0" borderId="1" xfId="5" applyFont="1" applyBorder="1" applyAlignment="1" applyProtection="1">
      <alignment horizontal="center" vertical="center" wrapText="1"/>
    </xf>
    <xf numFmtId="0" fontId="49" fillId="0" borderId="0" xfId="1" applyFont="1" applyBorder="1"/>
    <xf numFmtId="0" fontId="48" fillId="0" borderId="0" xfId="1" applyFont="1" applyBorder="1" applyAlignment="1" applyProtection="1">
      <alignment horizontal="right" wrapText="1"/>
    </xf>
    <xf numFmtId="168" fontId="41" fillId="0" borderId="3" xfId="1" applyNumberFormat="1" applyFont="1" applyBorder="1" applyAlignment="1" applyProtection="1">
      <alignment horizontal="right" vertical="top" wrapText="1"/>
    </xf>
    <xf numFmtId="164" fontId="20" fillId="0" borderId="1" xfId="1" applyNumberFormat="1" applyFont="1" applyBorder="1"/>
    <xf numFmtId="164" fontId="52" fillId="26" borderId="1" xfId="1" applyNumberFormat="1" applyFont="1" applyFill="1" applyBorder="1"/>
    <xf numFmtId="164" fontId="59" fillId="26" borderId="1" xfId="1" applyNumberFormat="1" applyFont="1" applyFill="1" applyBorder="1" applyAlignment="1">
      <alignment horizontal="left" wrapText="1"/>
    </xf>
    <xf numFmtId="164" fontId="52" fillId="0" borderId="1" xfId="1" applyNumberFormat="1" applyFont="1" applyBorder="1" applyAlignment="1"/>
    <xf numFmtId="0" fontId="52" fillId="0" borderId="5" xfId="0" applyFont="1" applyFill="1" applyBorder="1" applyAlignment="1">
      <alignment horizontal="center" wrapText="1"/>
    </xf>
    <xf numFmtId="0" fontId="69" fillId="0" borderId="1" xfId="0" applyFont="1" applyFill="1" applyBorder="1" applyAlignment="1">
      <alignment horizontal="left" wrapText="1"/>
    </xf>
    <xf numFmtId="0" fontId="58" fillId="0" borderId="1" xfId="0" applyFont="1" applyFill="1" applyBorder="1" applyAlignment="1">
      <alignment wrapText="1"/>
    </xf>
    <xf numFmtId="164" fontId="4" fillId="0" borderId="1" xfId="0" applyNumberFormat="1" applyFont="1" applyBorder="1"/>
    <xf numFmtId="164" fontId="52" fillId="0" borderId="1" xfId="0" applyNumberFormat="1" applyFont="1" applyBorder="1" applyAlignment="1">
      <alignment wrapText="1"/>
    </xf>
    <xf numFmtId="49" fontId="69" fillId="0" borderId="1" xfId="0" applyNumberFormat="1" applyFont="1" applyBorder="1"/>
    <xf numFmtId="164" fontId="58" fillId="0" borderId="1" xfId="0" applyNumberFormat="1" applyFont="1" applyBorder="1" applyAlignment="1">
      <alignment wrapText="1"/>
    </xf>
    <xf numFmtId="0" fontId="70" fillId="0" borderId="0" xfId="1" applyFont="1"/>
    <xf numFmtId="0" fontId="71" fillId="0" borderId="0" xfId="5" applyFont="1"/>
    <xf numFmtId="0" fontId="6" fillId="0" borderId="0" xfId="5" applyFont="1"/>
    <xf numFmtId="0" fontId="72" fillId="0" borderId="0" xfId="5" applyFont="1"/>
    <xf numFmtId="164" fontId="5" fillId="26" borderId="12" xfId="1" applyNumberFormat="1" applyFont="1" applyFill="1" applyBorder="1"/>
    <xf numFmtId="164" fontId="59" fillId="26" borderId="12" xfId="1" applyNumberFormat="1" applyFont="1" applyFill="1" applyBorder="1"/>
    <xf numFmtId="0" fontId="44" fillId="0" borderId="0" xfId="392" applyFont="1" applyFill="1" applyBorder="1" applyAlignment="1" applyProtection="1">
      <alignment horizontal="left" vertical="top" wrapText="1"/>
    </xf>
    <xf numFmtId="0" fontId="41" fillId="0" borderId="0" xfId="392" applyFont="1" applyFill="1" applyBorder="1" applyAlignment="1" applyProtection="1">
      <alignment horizontal="center" wrapText="1"/>
    </xf>
    <xf numFmtId="0" fontId="43" fillId="0" borderId="0" xfId="392" applyFont="1" applyFill="1" applyBorder="1" applyAlignment="1" applyProtection="1">
      <alignment horizontal="center" vertical="top" wrapText="1"/>
    </xf>
    <xf numFmtId="0" fontId="43" fillId="0" borderId="13" xfId="392" applyFont="1" applyFill="1" applyBorder="1" applyAlignment="1" applyProtection="1">
      <alignment horizontal="center" vertical="top" wrapText="1"/>
    </xf>
    <xf numFmtId="0" fontId="54" fillId="0" borderId="0" xfId="392" applyFill="1"/>
    <xf numFmtId="0" fontId="75" fillId="0" borderId="0" xfId="393" applyFont="1" applyAlignment="1">
      <alignment vertical="center" wrapText="1"/>
    </xf>
    <xf numFmtId="0" fontId="74" fillId="0" borderId="0" xfId="393"/>
    <xf numFmtId="0" fontId="76" fillId="0" borderId="0" xfId="393" applyFont="1" applyAlignment="1">
      <alignment horizontal="center" vertical="center"/>
    </xf>
    <xf numFmtId="0" fontId="75" fillId="0" borderId="0" xfId="393" applyFont="1" applyAlignment="1">
      <alignment vertical="center"/>
    </xf>
    <xf numFmtId="0" fontId="77" fillId="0" borderId="0" xfId="393" applyFont="1" applyAlignment="1">
      <alignment vertical="center"/>
    </xf>
    <xf numFmtId="0" fontId="75" fillId="0" borderId="0" xfId="393" applyFont="1" applyAlignment="1">
      <alignment horizontal="right" vertical="center"/>
    </xf>
    <xf numFmtId="0" fontId="75" fillId="0" borderId="30" xfId="393" applyFont="1" applyBorder="1" applyAlignment="1">
      <alignment horizontal="center" vertical="center" textRotation="90" wrapText="1"/>
    </xf>
    <xf numFmtId="0" fontId="75" fillId="0" borderId="29" xfId="393" applyFont="1" applyBorder="1" applyAlignment="1">
      <alignment horizontal="center" vertical="center" wrapText="1"/>
    </xf>
    <xf numFmtId="0" fontId="75" fillId="0" borderId="30" xfId="393" applyFont="1" applyBorder="1" applyAlignment="1">
      <alignment horizontal="center" vertical="center" wrapText="1"/>
    </xf>
    <xf numFmtId="0" fontId="78" fillId="0" borderId="30" xfId="393" applyFont="1" applyBorder="1" applyAlignment="1">
      <alignment vertical="center" wrapText="1"/>
    </xf>
    <xf numFmtId="0" fontId="75" fillId="0" borderId="0" xfId="393" applyFont="1" applyAlignment="1">
      <alignment horizontal="center" vertical="center"/>
    </xf>
    <xf numFmtId="0" fontId="78" fillId="0" borderId="0" xfId="393" applyFont="1" applyAlignment="1">
      <alignment horizontal="center" vertical="center"/>
    </xf>
    <xf numFmtId="0" fontId="5" fillId="0" borderId="0" xfId="393" applyFont="1" applyAlignment="1">
      <alignment vertical="center"/>
    </xf>
    <xf numFmtId="0" fontId="77" fillId="0" borderId="3" xfId="393" applyFont="1" applyBorder="1" applyAlignment="1">
      <alignment horizontal="center" vertical="center" textRotation="90" wrapText="1"/>
    </xf>
    <xf numFmtId="0" fontId="77" fillId="0" borderId="3" xfId="393" applyFont="1" applyBorder="1" applyAlignment="1">
      <alignment horizontal="center" vertical="center" wrapText="1"/>
    </xf>
    <xf numFmtId="0" fontId="6" fillId="0" borderId="0" xfId="27"/>
    <xf numFmtId="0" fontId="6" fillId="0" borderId="0" xfId="27" applyAlignment="1"/>
    <xf numFmtId="0" fontId="52" fillId="0" borderId="3" xfId="27" applyFont="1" applyBorder="1" applyAlignment="1">
      <alignment wrapText="1"/>
    </xf>
    <xf numFmtId="0" fontId="52" fillId="0" borderId="3" xfId="27" applyFont="1" applyBorder="1"/>
    <xf numFmtId="0" fontId="53" fillId="0" borderId="0" xfId="27" applyFont="1"/>
    <xf numFmtId="0" fontId="51" fillId="0" borderId="3" xfId="393" applyFont="1" applyBorder="1" applyAlignment="1">
      <alignment horizontal="center" vertical="center" textRotation="90" wrapText="1"/>
    </xf>
    <xf numFmtId="49" fontId="67" fillId="2" borderId="3" xfId="0" applyNumberFormat="1" applyFont="1" applyFill="1" applyBorder="1" applyAlignment="1">
      <alignment horizontal="center" vertical="center" wrapText="1"/>
    </xf>
    <xf numFmtId="0" fontId="67" fillId="2" borderId="3" xfId="0" applyFont="1" applyFill="1" applyBorder="1" applyAlignment="1">
      <alignment horizontal="center" vertical="center" wrapText="1"/>
    </xf>
    <xf numFmtId="49" fontId="67" fillId="0" borderId="3" xfId="0" applyNumberFormat="1" applyFont="1" applyFill="1" applyBorder="1" applyAlignment="1">
      <alignment horizontal="center" vertical="center" wrapText="1"/>
    </xf>
    <xf numFmtId="0" fontId="67" fillId="0" borderId="3" xfId="0" applyFont="1" applyFill="1" applyBorder="1" applyAlignment="1">
      <alignment horizontal="center" vertical="center" wrapText="1"/>
    </xf>
    <xf numFmtId="49" fontId="67" fillId="0" borderId="3" xfId="0" applyNumberFormat="1" applyFont="1" applyBorder="1" applyAlignment="1">
      <alignment vertical="center"/>
    </xf>
    <xf numFmtId="49" fontId="67" fillId="3" borderId="3" xfId="0" applyNumberFormat="1" applyFont="1" applyFill="1" applyBorder="1" applyAlignment="1">
      <alignment horizontal="left" vertical="center" wrapText="1"/>
    </xf>
    <xf numFmtId="164" fontId="3" fillId="0" borderId="0" xfId="1" applyNumberFormat="1"/>
    <xf numFmtId="2" fontId="3" fillId="0" borderId="0" xfId="1" applyNumberFormat="1"/>
    <xf numFmtId="0" fontId="79" fillId="2" borderId="3" xfId="393" applyFont="1" applyFill="1" applyBorder="1" applyAlignment="1">
      <alignment horizontal="center" vertical="center" wrapText="1"/>
    </xf>
    <xf numFmtId="0" fontId="81" fillId="0" borderId="0" xfId="1" applyFont="1" applyBorder="1" applyAlignment="1" applyProtection="1">
      <alignment horizontal="left" vertical="top" wrapText="1"/>
    </xf>
    <xf numFmtId="0" fontId="80" fillId="0" borderId="0" xfId="1" applyFont="1" applyBorder="1" applyAlignment="1" applyProtection="1">
      <alignment horizontal="center" vertical="top" wrapText="1"/>
    </xf>
    <xf numFmtId="0" fontId="51" fillId="0" borderId="0" xfId="2" applyFont="1" applyFill="1" applyAlignment="1">
      <alignment horizontal="center" vertical="center"/>
    </xf>
    <xf numFmtId="0" fontId="85" fillId="0" borderId="0" xfId="1" applyFont="1"/>
    <xf numFmtId="0" fontId="86" fillId="0" borderId="0" xfId="1" applyFont="1" applyBorder="1" applyAlignment="1" applyProtection="1">
      <alignment horizontal="left" vertical="top" wrapText="1"/>
    </xf>
    <xf numFmtId="49" fontId="19" fillId="2" borderId="3" xfId="393" applyNumberFormat="1" applyFont="1" applyFill="1" applyBorder="1" applyAlignment="1">
      <alignment horizontal="center" vertical="center" wrapText="1"/>
    </xf>
    <xf numFmtId="49" fontId="19" fillId="2" borderId="7" xfId="393" applyNumberFormat="1" applyFont="1" applyFill="1" applyBorder="1" applyAlignment="1">
      <alignment horizontal="center" vertical="center" wrapText="1"/>
    </xf>
    <xf numFmtId="49" fontId="19" fillId="2" borderId="3" xfId="393" applyNumberFormat="1" applyFont="1" applyFill="1" applyBorder="1"/>
    <xf numFmtId="0" fontId="51" fillId="2" borderId="3" xfId="393" applyFont="1" applyFill="1" applyBorder="1"/>
    <xf numFmtId="0" fontId="6" fillId="2" borderId="0" xfId="27" applyFill="1"/>
    <xf numFmtId="0" fontId="19" fillId="2" borderId="3" xfId="393" applyFont="1" applyFill="1" applyBorder="1"/>
    <xf numFmtId="0" fontId="87" fillId="2" borderId="3" xfId="393" applyFont="1" applyFill="1" applyBorder="1" applyAlignment="1">
      <alignment wrapText="1"/>
    </xf>
    <xf numFmtId="0" fontId="87" fillId="2" borderId="3" xfId="27" applyFont="1" applyFill="1" applyBorder="1" applyAlignment="1">
      <alignment wrapText="1"/>
    </xf>
    <xf numFmtId="2" fontId="87" fillId="2" borderId="3" xfId="27" applyNumberFormat="1" applyFont="1" applyFill="1" applyBorder="1" applyAlignment="1">
      <alignment wrapText="1"/>
    </xf>
    <xf numFmtId="0" fontId="88" fillId="2" borderId="3" xfId="393" applyFont="1" applyFill="1" applyBorder="1" applyAlignment="1">
      <alignment vertical="center" wrapText="1"/>
    </xf>
    <xf numFmtId="0" fontId="87" fillId="2" borderId="3" xfId="393" applyFont="1" applyFill="1" applyBorder="1" applyAlignment="1">
      <alignment horizontal="left" vertical="center" wrapText="1"/>
    </xf>
    <xf numFmtId="0" fontId="87" fillId="2" borderId="3" xfId="27" applyFont="1" applyFill="1" applyBorder="1" applyAlignment="1">
      <alignment horizontal="left" wrapText="1"/>
    </xf>
    <xf numFmtId="0" fontId="87" fillId="2" borderId="3" xfId="393" applyFont="1" applyFill="1" applyBorder="1" applyAlignment="1">
      <alignment vertical="top" wrapText="1"/>
    </xf>
    <xf numFmtId="0" fontId="87" fillId="2" borderId="9" xfId="27" applyFont="1" applyFill="1" applyBorder="1" applyAlignment="1">
      <alignment horizontal="left" vertical="center" wrapText="1"/>
    </xf>
    <xf numFmtId="0" fontId="88" fillId="0" borderId="3" xfId="27" applyFont="1" applyBorder="1" applyAlignment="1">
      <alignment wrapText="1"/>
    </xf>
    <xf numFmtId="2" fontId="87" fillId="0" borderId="3" xfId="27" applyNumberFormat="1" applyFont="1" applyBorder="1"/>
    <xf numFmtId="0" fontId="88" fillId="0" borderId="3" xfId="27" applyFont="1" applyBorder="1" applyAlignment="1"/>
    <xf numFmtId="0" fontId="88" fillId="0" borderId="3" xfId="27" applyFont="1" applyBorder="1" applyAlignment="1">
      <alignment horizontal="left" wrapText="1"/>
    </xf>
    <xf numFmtId="1" fontId="53" fillId="0" borderId="0" xfId="27" applyNumberFormat="1" applyFont="1" applyFill="1"/>
    <xf numFmtId="1" fontId="51" fillId="0" borderId="3" xfId="27" applyNumberFormat="1" applyFont="1" applyFill="1" applyBorder="1" applyAlignment="1">
      <alignment vertical="top" wrapText="1"/>
    </xf>
    <xf numFmtId="1" fontId="52" fillId="0" borderId="3" xfId="27" applyNumberFormat="1" applyFont="1" applyFill="1" applyBorder="1" applyAlignment="1">
      <alignment wrapText="1"/>
    </xf>
    <xf numFmtId="2" fontId="87" fillId="0" borderId="3" xfId="27" applyNumberFormat="1" applyFont="1" applyFill="1" applyBorder="1" applyAlignment="1">
      <alignment wrapText="1"/>
    </xf>
    <xf numFmtId="2" fontId="88" fillId="0" borderId="3" xfId="27" applyNumberFormat="1" applyFont="1" applyFill="1" applyBorder="1" applyAlignment="1">
      <alignment wrapText="1"/>
    </xf>
    <xf numFmtId="1" fontId="87" fillId="0" borderId="3" xfId="27" applyNumberFormat="1" applyFont="1" applyFill="1" applyBorder="1" applyAlignment="1">
      <alignment wrapText="1"/>
    </xf>
    <xf numFmtId="2" fontId="87" fillId="0" borderId="3" xfId="27" applyNumberFormat="1" applyFont="1" applyFill="1" applyBorder="1"/>
    <xf numFmtId="0" fontId="6" fillId="0" borderId="0" xfId="27" applyFill="1"/>
    <xf numFmtId="0" fontId="51" fillId="0" borderId="3" xfId="393" applyFont="1" applyFill="1" applyBorder="1" applyAlignment="1">
      <alignment horizontal="center" vertical="center" textRotation="90" wrapText="1"/>
    </xf>
    <xf numFmtId="0" fontId="52" fillId="0" borderId="3" xfId="27" applyFont="1" applyFill="1" applyBorder="1"/>
    <xf numFmtId="49" fontId="19" fillId="2" borderId="3" xfId="27" applyNumberFormat="1" applyFont="1" applyFill="1" applyBorder="1" applyAlignment="1">
      <alignment horizontal="center" vertical="center" wrapText="1"/>
    </xf>
    <xf numFmtId="0" fontId="19" fillId="2" borderId="3" xfId="27" applyFont="1" applyFill="1" applyBorder="1" applyAlignment="1">
      <alignment horizontal="center" vertical="center" wrapText="1"/>
    </xf>
    <xf numFmtId="49" fontId="19" fillId="2" borderId="7" xfId="27" applyNumberFormat="1" applyFont="1" applyFill="1" applyBorder="1" applyAlignment="1">
      <alignment horizontal="center" vertical="center" wrapText="1"/>
    </xf>
    <xf numFmtId="0" fontId="87" fillId="2" borderId="9" xfId="27" applyFont="1" applyFill="1" applyBorder="1" applyAlignment="1">
      <alignment horizontal="left" wrapText="1"/>
    </xf>
    <xf numFmtId="0" fontId="66" fillId="2" borderId="0" xfId="27" applyFont="1" applyFill="1"/>
    <xf numFmtId="0" fontId="46" fillId="0" borderId="1" xfId="0" applyFont="1" applyFill="1" applyBorder="1" applyAlignment="1" applyProtection="1">
      <alignment horizontal="center" vertical="center" wrapText="1"/>
    </xf>
    <xf numFmtId="0" fontId="48" fillId="0" borderId="1" xfId="0" applyFont="1" applyFill="1" applyBorder="1" applyAlignment="1" applyProtection="1">
      <alignment horizontal="center" vertical="center" wrapText="1"/>
    </xf>
    <xf numFmtId="0" fontId="46" fillId="0" borderId="1" xfId="0" applyFont="1" applyFill="1" applyBorder="1" applyAlignment="1" applyProtection="1">
      <alignment horizontal="center" vertical="top" wrapText="1"/>
    </xf>
    <xf numFmtId="0" fontId="48" fillId="0" borderId="1" xfId="0" applyFont="1" applyFill="1" applyBorder="1" applyAlignment="1" applyProtection="1">
      <alignment horizontal="center" vertical="top" wrapText="1"/>
    </xf>
    <xf numFmtId="4" fontId="47" fillId="0" borderId="1" xfId="0" applyNumberFormat="1" applyFont="1" applyFill="1" applyBorder="1" applyAlignment="1" applyProtection="1">
      <alignment horizontal="right" vertical="top" wrapText="1"/>
    </xf>
    <xf numFmtId="4" fontId="68" fillId="0" borderId="1" xfId="0" applyNumberFormat="1" applyFont="1" applyFill="1" applyBorder="1" applyAlignment="1" applyProtection="1">
      <alignment horizontal="right" vertical="top" wrapText="1"/>
    </xf>
    <xf numFmtId="0" fontId="85" fillId="0" borderId="0" xfId="1" applyFont="1" applyFill="1"/>
    <xf numFmtId="0" fontId="85" fillId="0" borderId="0" xfId="1" applyFont="1" applyFill="1" applyAlignment="1">
      <alignment wrapText="1"/>
    </xf>
    <xf numFmtId="0" fontId="8" fillId="0" borderId="0" xfId="3" applyFont="1" applyFill="1" applyBorder="1" applyAlignment="1" applyProtection="1">
      <alignment horizontal="left" vertical="top" wrapText="1"/>
    </xf>
    <xf numFmtId="0" fontId="13" fillId="0" borderId="0" xfId="3" applyFont="1" applyFill="1" applyBorder="1" applyAlignment="1" applyProtection="1">
      <alignment horizontal="left" vertical="top" wrapText="1"/>
    </xf>
    <xf numFmtId="0" fontId="7" fillId="0" borderId="0" xfId="3" applyFill="1"/>
    <xf numFmtId="0" fontId="4" fillId="0" borderId="0" xfId="4" applyNumberFormat="1" applyFont="1" applyFill="1" applyBorder="1" applyAlignment="1" applyProtection="1">
      <alignment vertical="center" wrapText="1"/>
    </xf>
    <xf numFmtId="0" fontId="48" fillId="0" borderId="1" xfId="0" applyFont="1" applyFill="1" applyBorder="1" applyAlignment="1" applyProtection="1">
      <alignment horizontal="center" vertical="center" wrapText="1"/>
    </xf>
    <xf numFmtId="2" fontId="53" fillId="0" borderId="0" xfId="27" applyNumberFormat="1" applyFont="1"/>
    <xf numFmtId="1" fontId="90" fillId="0" borderId="3" xfId="393" applyNumberFormat="1" applyFont="1" applyBorder="1" applyAlignment="1">
      <alignment horizontal="center" vertical="center" wrapText="1"/>
    </xf>
    <xf numFmtId="2" fontId="89" fillId="0" borderId="3" xfId="393" applyNumberFormat="1" applyFont="1" applyBorder="1" applyAlignment="1">
      <alignment horizontal="center" vertical="center" wrapText="1"/>
    </xf>
    <xf numFmtId="2" fontId="90" fillId="0" borderId="3" xfId="393" applyNumberFormat="1" applyFont="1" applyBorder="1" applyAlignment="1">
      <alignment horizontal="center" vertical="center" wrapText="1"/>
    </xf>
    <xf numFmtId="49" fontId="5" fillId="0" borderId="1" xfId="1" applyNumberFormat="1" applyFont="1" applyBorder="1" applyAlignment="1">
      <alignment horizontal="left"/>
    </xf>
    <xf numFmtId="0" fontId="66" fillId="0" borderId="3" xfId="1" applyFont="1" applyFill="1" applyBorder="1" applyAlignment="1">
      <alignment horizontal="left" vertical="center" wrapText="1"/>
    </xf>
    <xf numFmtId="2" fontId="52" fillId="0" borderId="3" xfId="393" applyNumberFormat="1" applyFont="1" applyBorder="1" applyAlignment="1">
      <alignment horizontal="center" vertical="center" wrapText="1"/>
    </xf>
    <xf numFmtId="2" fontId="88" fillId="2" borderId="3" xfId="27" applyNumberFormat="1" applyFont="1" applyFill="1" applyBorder="1"/>
    <xf numFmtId="2" fontId="88" fillId="0" borderId="3" xfId="27" applyNumberFormat="1" applyFont="1" applyFill="1" applyBorder="1"/>
    <xf numFmtId="2" fontId="87" fillId="2" borderId="3" xfId="27" applyNumberFormat="1" applyFont="1" applyFill="1" applyBorder="1"/>
    <xf numFmtId="2" fontId="74" fillId="0" borderId="0" xfId="393" applyNumberFormat="1"/>
    <xf numFmtId="0" fontId="6" fillId="0" borderId="0" xfId="27"/>
    <xf numFmtId="0" fontId="6" fillId="0" borderId="0" xfId="27"/>
    <xf numFmtId="0" fontId="67" fillId="3" borderId="3" xfId="29" applyFont="1" applyFill="1" applyBorder="1" applyAlignment="1">
      <alignment horizontal="left" vertical="center" wrapText="1"/>
    </xf>
    <xf numFmtId="49" fontId="67" fillId="3" borderId="3" xfId="29" applyNumberFormat="1" applyFont="1" applyFill="1" applyBorder="1" applyAlignment="1">
      <alignment horizontal="left" vertical="center" wrapText="1"/>
    </xf>
    <xf numFmtId="0" fontId="62" fillId="0" borderId="4" xfId="1" applyFont="1" applyBorder="1" applyAlignment="1" applyProtection="1">
      <alignment vertical="center" wrapText="1"/>
    </xf>
    <xf numFmtId="0" fontId="62" fillId="0" borderId="12" xfId="1" applyFont="1" applyBorder="1" applyAlignment="1" applyProtection="1">
      <alignment horizontal="center" vertical="center" wrapText="1"/>
    </xf>
    <xf numFmtId="0" fontId="62" fillId="0" borderId="3" xfId="1" applyFont="1" applyBorder="1" applyAlignment="1" applyProtection="1">
      <alignment horizontal="left" vertical="top" wrapText="1"/>
    </xf>
    <xf numFmtId="0" fontId="92" fillId="0" borderId="3" xfId="1" applyFont="1" applyBorder="1" applyAlignment="1" applyProtection="1">
      <alignment horizontal="left" vertical="top" wrapText="1"/>
    </xf>
    <xf numFmtId="164" fontId="62" fillId="0" borderId="3" xfId="1" applyNumberFormat="1" applyFont="1" applyBorder="1" applyAlignment="1" applyProtection="1">
      <alignment horizontal="right" vertical="top" wrapText="1"/>
    </xf>
    <xf numFmtId="168" fontId="62" fillId="0" borderId="3" xfId="1" applyNumberFormat="1" applyFont="1" applyBorder="1" applyAlignment="1" applyProtection="1">
      <alignment horizontal="right" vertical="top" wrapText="1"/>
    </xf>
    <xf numFmtId="0" fontId="93" fillId="0" borderId="3" xfId="1" applyFont="1" applyBorder="1" applyAlignment="1" applyProtection="1">
      <alignment horizontal="left" vertical="top" wrapText="1"/>
    </xf>
    <xf numFmtId="164" fontId="93" fillId="0" borderId="3" xfId="1" applyNumberFormat="1" applyFont="1" applyBorder="1" applyAlignment="1" applyProtection="1">
      <alignment horizontal="right" vertical="top" wrapText="1"/>
    </xf>
    <xf numFmtId="168" fontId="93" fillId="0" borderId="3" xfId="1" applyNumberFormat="1" applyFont="1" applyBorder="1" applyAlignment="1" applyProtection="1">
      <alignment horizontal="right" vertical="top" wrapText="1"/>
    </xf>
    <xf numFmtId="0" fontId="62" fillId="0" borderId="3" xfId="0" applyFont="1" applyBorder="1" applyAlignment="1" applyProtection="1">
      <alignment horizontal="left" vertical="top" wrapText="1"/>
    </xf>
    <xf numFmtId="0" fontId="93" fillId="0" borderId="3" xfId="0" applyFont="1" applyBorder="1" applyAlignment="1" applyProtection="1">
      <alignment horizontal="left" vertical="top" wrapText="1"/>
    </xf>
    <xf numFmtId="164" fontId="93" fillId="0" borderId="3" xfId="0" applyNumberFormat="1" applyFont="1" applyBorder="1" applyAlignment="1" applyProtection="1">
      <alignment horizontal="right" vertical="top" wrapText="1"/>
    </xf>
    <xf numFmtId="49" fontId="62" fillId="0" borderId="3" xfId="1" applyNumberFormat="1" applyFont="1" applyBorder="1" applyAlignment="1" applyProtection="1">
      <alignment horizontal="left" vertical="top" wrapText="1"/>
    </xf>
    <xf numFmtId="49" fontId="93" fillId="0" borderId="3" xfId="1" applyNumberFormat="1" applyFont="1" applyBorder="1" applyAlignment="1" applyProtection="1">
      <alignment horizontal="left" vertical="top" wrapText="1"/>
    </xf>
    <xf numFmtId="164" fontId="93" fillId="0" borderId="3" xfId="1" applyNumberFormat="1" applyFont="1" applyFill="1" applyBorder="1" applyAlignment="1" applyProtection="1">
      <alignment horizontal="right" vertical="top" wrapText="1"/>
    </xf>
    <xf numFmtId="49" fontId="58" fillId="0" borderId="3" xfId="393" applyNumberFormat="1" applyFont="1" applyBorder="1"/>
    <xf numFmtId="0" fontId="58" fillId="0" borderId="3" xfId="393" applyFont="1" applyBorder="1"/>
    <xf numFmtId="0" fontId="58" fillId="0" borderId="3" xfId="393" applyFont="1" applyBorder="1" applyAlignment="1">
      <alignment wrapText="1"/>
    </xf>
    <xf numFmtId="0" fontId="89" fillId="0" borderId="3" xfId="393" applyFont="1" applyBorder="1" applyAlignment="1">
      <alignment horizontal="center" vertical="center" wrapText="1"/>
    </xf>
    <xf numFmtId="0" fontId="72" fillId="0" borderId="3" xfId="5" applyFont="1" applyBorder="1"/>
    <xf numFmtId="0" fontId="19" fillId="0" borderId="0" xfId="2" applyFont="1" applyFill="1" applyBorder="1" applyAlignment="1"/>
    <xf numFmtId="49" fontId="95" fillId="0" borderId="3" xfId="1" applyNumberFormat="1" applyFont="1" applyBorder="1" applyAlignment="1" applyProtection="1">
      <alignment horizontal="left" vertical="top" wrapText="1"/>
    </xf>
    <xf numFmtId="0" fontId="95" fillId="0" borderId="3" xfId="1" applyFont="1" applyBorder="1" applyAlignment="1" applyProtection="1">
      <alignment horizontal="left" vertical="top" wrapText="1"/>
    </xf>
    <xf numFmtId="164" fontId="95" fillId="0" borderId="3" xfId="1" applyNumberFormat="1" applyFont="1" applyBorder="1" applyAlignment="1" applyProtection="1">
      <alignment horizontal="right" vertical="top" wrapText="1"/>
    </xf>
    <xf numFmtId="168" fontId="95" fillId="0" borderId="3" xfId="1" applyNumberFormat="1" applyFont="1" applyBorder="1" applyAlignment="1" applyProtection="1">
      <alignment horizontal="right" vertical="top" wrapText="1"/>
    </xf>
    <xf numFmtId="170" fontId="20" fillId="0" borderId="1" xfId="1" applyNumberFormat="1" applyFont="1" applyBorder="1"/>
    <xf numFmtId="0" fontId="98" fillId="0" borderId="0" xfId="5" applyFont="1"/>
    <xf numFmtId="0" fontId="51" fillId="0" borderId="3" xfId="5" applyFont="1" applyBorder="1"/>
    <xf numFmtId="2" fontId="19" fillId="0" borderId="1" xfId="1" applyNumberFormat="1" applyFont="1" applyFill="1" applyBorder="1" applyAlignment="1">
      <alignment horizontal="center" wrapText="1"/>
    </xf>
    <xf numFmtId="164" fontId="19" fillId="0" borderId="1" xfId="1" applyNumberFormat="1" applyFont="1" applyFill="1" applyBorder="1" applyAlignment="1">
      <alignment horizontal="center" wrapText="1"/>
    </xf>
    <xf numFmtId="164" fontId="99" fillId="0" borderId="1" xfId="0" applyNumberFormat="1" applyFont="1" applyBorder="1" applyAlignment="1">
      <alignment horizontal="center"/>
    </xf>
    <xf numFmtId="164" fontId="51" fillId="0" borderId="1" xfId="1" applyNumberFormat="1" applyFont="1" applyBorder="1" applyAlignment="1">
      <alignment horizontal="center"/>
    </xf>
    <xf numFmtId="2" fontId="51" fillId="0" borderId="1" xfId="1" applyNumberFormat="1" applyFont="1" applyFill="1" applyBorder="1" applyAlignment="1">
      <alignment horizontal="center" wrapText="1"/>
    </xf>
    <xf numFmtId="164" fontId="19" fillId="0" borderId="1" xfId="1" applyNumberFormat="1" applyFont="1" applyBorder="1" applyAlignment="1">
      <alignment horizontal="center"/>
    </xf>
    <xf numFmtId="164" fontId="51" fillId="0" borderId="1" xfId="1" applyNumberFormat="1" applyFont="1" applyFill="1" applyBorder="1" applyAlignment="1">
      <alignment horizontal="center"/>
    </xf>
    <xf numFmtId="164" fontId="59" fillId="26" borderId="1" xfId="1" applyNumberFormat="1" applyFont="1" applyFill="1" applyBorder="1" applyAlignment="1">
      <alignment horizontal="center"/>
    </xf>
    <xf numFmtId="2" fontId="59" fillId="26" borderId="1" xfId="1" applyNumberFormat="1" applyFont="1" applyFill="1" applyBorder="1" applyAlignment="1">
      <alignment horizontal="center" wrapText="1"/>
    </xf>
    <xf numFmtId="164" fontId="100" fillId="0" borderId="1" xfId="0" applyNumberFormat="1" applyFont="1" applyBorder="1" applyAlignment="1">
      <alignment horizontal="center"/>
    </xf>
    <xf numFmtId="164" fontId="59" fillId="26" borderId="12" xfId="1" applyNumberFormat="1" applyFont="1" applyFill="1" applyBorder="1" applyAlignment="1">
      <alignment horizontal="center"/>
    </xf>
    <xf numFmtId="0" fontId="51" fillId="0" borderId="5" xfId="0" applyFont="1" applyFill="1" applyBorder="1" applyAlignment="1">
      <alignment horizontal="center" wrapText="1"/>
    </xf>
    <xf numFmtId="2" fontId="19" fillId="0" borderId="1" xfId="0" applyNumberFormat="1" applyFont="1" applyFill="1" applyBorder="1" applyAlignment="1">
      <alignment horizontal="center" wrapText="1"/>
    </xf>
    <xf numFmtId="164" fontId="19" fillId="0" borderId="1" xfId="0" applyNumberFormat="1" applyFont="1" applyBorder="1" applyAlignment="1">
      <alignment horizontal="center"/>
    </xf>
    <xf numFmtId="0" fontId="51" fillId="0" borderId="3" xfId="1" applyFont="1" applyFill="1" applyBorder="1" applyAlignment="1">
      <alignment horizontal="center" wrapText="1"/>
    </xf>
    <xf numFmtId="0" fontId="51" fillId="0" borderId="3" xfId="1" applyFont="1" applyFill="1" applyBorder="1" applyAlignment="1">
      <alignment horizontal="left" wrapText="1"/>
    </xf>
    <xf numFmtId="0" fontId="79" fillId="0" borderId="3" xfId="1" applyFont="1" applyBorder="1" applyAlignment="1" applyProtection="1">
      <alignment horizontal="left" vertical="top" wrapText="1"/>
    </xf>
    <xf numFmtId="164" fontId="79" fillId="0" borderId="3" xfId="1" applyNumberFormat="1" applyFont="1" applyBorder="1" applyAlignment="1" applyProtection="1">
      <alignment horizontal="right" vertical="top" wrapText="1"/>
    </xf>
    <xf numFmtId="168" fontId="79" fillId="0" borderId="3" xfId="1" applyNumberFormat="1" applyFont="1" applyBorder="1" applyAlignment="1" applyProtection="1">
      <alignment horizontal="right" vertical="top" wrapText="1"/>
    </xf>
    <xf numFmtId="0" fontId="79" fillId="3" borderId="3" xfId="0" applyFont="1" applyFill="1" applyBorder="1" applyAlignment="1">
      <alignment horizontal="left" vertical="center" wrapText="1"/>
    </xf>
    <xf numFmtId="0" fontId="79" fillId="0" borderId="3" xfId="27" applyFont="1" applyFill="1" applyBorder="1" applyAlignment="1">
      <alignment horizontal="left" vertical="center" wrapText="1"/>
    </xf>
    <xf numFmtId="0" fontId="79" fillId="0" borderId="3" xfId="0" applyFont="1" applyBorder="1" applyAlignment="1">
      <alignment horizontal="left" vertical="center" wrapText="1"/>
    </xf>
    <xf numFmtId="0" fontId="101" fillId="0" borderId="3" xfId="5" applyFont="1" applyBorder="1"/>
    <xf numFmtId="0" fontId="101" fillId="0" borderId="0" xfId="5" applyFont="1"/>
    <xf numFmtId="0" fontId="79" fillId="0" borderId="3" xfId="5" applyFont="1" applyBorder="1" applyAlignment="1">
      <alignment wrapText="1"/>
    </xf>
    <xf numFmtId="0" fontId="67" fillId="0" borderId="3" xfId="5" applyFont="1" applyBorder="1"/>
    <xf numFmtId="0" fontId="102" fillId="0" borderId="3" xfId="5" applyFont="1" applyBorder="1"/>
    <xf numFmtId="0" fontId="103" fillId="0" borderId="3" xfId="5" applyFont="1" applyBorder="1"/>
    <xf numFmtId="0" fontId="104" fillId="0" borderId="3" xfId="5" applyFont="1" applyBorder="1" applyAlignment="1">
      <alignment vertical="top"/>
    </xf>
    <xf numFmtId="0" fontId="105" fillId="0" borderId="3" xfId="5" applyFont="1" applyBorder="1"/>
    <xf numFmtId="0" fontId="53" fillId="0" borderId="0" xfId="5" applyFont="1"/>
    <xf numFmtId="0" fontId="64" fillId="0" borderId="0" xfId="392" applyFont="1" applyFill="1"/>
    <xf numFmtId="0" fontId="97" fillId="0" borderId="0" xfId="392" applyFont="1" applyFill="1"/>
    <xf numFmtId="0" fontId="45" fillId="0" borderId="1" xfId="5" applyFont="1" applyBorder="1" applyAlignment="1" applyProtection="1">
      <alignment horizontal="center" wrapText="1"/>
    </xf>
    <xf numFmtId="4" fontId="45" fillId="0" borderId="1" xfId="5" applyNumberFormat="1" applyFont="1" applyBorder="1" applyAlignment="1" applyProtection="1">
      <alignment horizontal="center" wrapText="1"/>
    </xf>
    <xf numFmtId="164" fontId="73" fillId="0" borderId="1" xfId="0" applyNumberFormat="1" applyFont="1" applyBorder="1" applyAlignment="1">
      <alignment horizontal="center"/>
    </xf>
    <xf numFmtId="0" fontId="41" fillId="0" borderId="1" xfId="5" applyFont="1" applyBorder="1" applyAlignment="1" applyProtection="1">
      <alignment horizontal="center" wrapText="1"/>
    </xf>
    <xf numFmtId="4" fontId="41" fillId="0" borderId="1" xfId="5" applyNumberFormat="1" applyFont="1" applyBorder="1" applyAlignment="1" applyProtection="1">
      <alignment horizontal="center" wrapText="1"/>
    </xf>
    <xf numFmtId="1" fontId="91" fillId="0" borderId="1" xfId="0" applyNumberFormat="1" applyFont="1" applyBorder="1" applyAlignment="1">
      <alignment horizontal="center"/>
    </xf>
    <xf numFmtId="164" fontId="52" fillId="0" borderId="1" xfId="1" applyNumberFormat="1" applyFont="1" applyBorder="1" applyAlignment="1">
      <alignment horizontal="center"/>
    </xf>
    <xf numFmtId="2" fontId="45" fillId="0" borderId="1" xfId="5" applyNumberFormat="1" applyFont="1" applyBorder="1" applyAlignment="1" applyProtection="1">
      <alignment horizontal="center" wrapText="1"/>
    </xf>
    <xf numFmtId="2" fontId="41" fillId="0" borderId="1" xfId="0" applyNumberFormat="1" applyFont="1" applyFill="1" applyBorder="1" applyAlignment="1" applyProtection="1">
      <alignment horizontal="center" wrapText="1"/>
    </xf>
    <xf numFmtId="0" fontId="52" fillId="0" borderId="1" xfId="5" applyFont="1" applyFill="1" applyBorder="1" applyAlignment="1" applyProtection="1">
      <alignment horizontal="center" wrapText="1"/>
    </xf>
    <xf numFmtId="0" fontId="41" fillId="0" borderId="1" xfId="5" applyFont="1" applyFill="1" applyBorder="1" applyAlignment="1" applyProtection="1">
      <alignment horizontal="center" wrapText="1"/>
    </xf>
    <xf numFmtId="4" fontId="41" fillId="0" borderId="1" xfId="5" applyNumberFormat="1" applyFont="1" applyFill="1" applyBorder="1" applyAlignment="1" applyProtection="1">
      <alignment horizontal="center" wrapText="1"/>
    </xf>
    <xf numFmtId="0" fontId="45" fillId="0" borderId="1" xfId="5" applyFont="1" applyBorder="1" applyAlignment="1" applyProtection="1">
      <alignment vertical="top" wrapText="1"/>
    </xf>
    <xf numFmtId="0" fontId="41" fillId="0" borderId="1" xfId="5" applyFont="1" applyFill="1" applyBorder="1" applyAlignment="1" applyProtection="1">
      <alignment wrapText="1"/>
    </xf>
    <xf numFmtId="4" fontId="41" fillId="0" borderId="1" xfId="5" applyNumberFormat="1" applyFont="1" applyFill="1" applyBorder="1" applyAlignment="1" applyProtection="1">
      <alignment wrapText="1"/>
    </xf>
    <xf numFmtId="0" fontId="41" fillId="0" borderId="1" xfId="5" applyFont="1" applyBorder="1" applyAlignment="1" applyProtection="1">
      <alignment vertical="top" wrapText="1"/>
    </xf>
    <xf numFmtId="4" fontId="45" fillId="0" borderId="1" xfId="5" applyNumberFormat="1" applyFont="1" applyFill="1" applyBorder="1" applyAlignment="1" applyProtection="1">
      <alignment vertical="top" wrapText="1"/>
    </xf>
    <xf numFmtId="0" fontId="41" fillId="0" borderId="1" xfId="5" applyFont="1" applyFill="1" applyBorder="1" applyAlignment="1" applyProtection="1">
      <alignment vertical="top" wrapText="1"/>
    </xf>
    <xf numFmtId="4" fontId="41" fillId="0" borderId="1" xfId="5" applyNumberFormat="1" applyFont="1" applyFill="1" applyBorder="1" applyAlignment="1" applyProtection="1">
      <alignment vertical="top" wrapText="1"/>
    </xf>
    <xf numFmtId="2" fontId="45" fillId="0" borderId="1" xfId="5" applyNumberFormat="1" applyFont="1" applyBorder="1" applyAlignment="1" applyProtection="1">
      <alignment vertical="top" wrapText="1"/>
    </xf>
    <xf numFmtId="4" fontId="45" fillId="0" borderId="1" xfId="5" applyNumberFormat="1" applyFont="1" applyBorder="1" applyAlignment="1" applyProtection="1">
      <alignment vertical="top" wrapText="1"/>
    </xf>
    <xf numFmtId="2" fontId="41" fillId="0" borderId="1" xfId="5" applyNumberFormat="1" applyFont="1" applyBorder="1" applyAlignment="1" applyProtection="1">
      <alignment vertical="top" wrapText="1"/>
    </xf>
    <xf numFmtId="4" fontId="41" fillId="0" borderId="1" xfId="5" applyNumberFormat="1" applyFont="1" applyBorder="1" applyAlignment="1" applyProtection="1">
      <alignment vertical="top" wrapText="1"/>
    </xf>
    <xf numFmtId="0" fontId="62" fillId="0" borderId="3" xfId="1" applyFont="1" applyBorder="1" applyAlignment="1" applyProtection="1">
      <alignment horizontal="left" vertical="top" wrapText="1"/>
    </xf>
    <xf numFmtId="0" fontId="47" fillId="0" borderId="1" xfId="5" applyFont="1" applyFill="1" applyBorder="1" applyAlignment="1" applyProtection="1">
      <alignment horizontal="center" vertical="top" wrapText="1"/>
    </xf>
    <xf numFmtId="0" fontId="45" fillId="0" borderId="1" xfId="5" applyFont="1" applyFill="1" applyBorder="1" applyAlignment="1" applyProtection="1">
      <alignment horizontal="left" vertical="top" wrapText="1"/>
    </xf>
    <xf numFmtId="4" fontId="45" fillId="0" borderId="1" xfId="5" applyNumberFormat="1" applyFont="1" applyFill="1" applyBorder="1" applyAlignment="1" applyProtection="1">
      <alignment horizontal="left" vertical="top" wrapText="1"/>
    </xf>
    <xf numFmtId="0" fontId="41" fillId="0" borderId="1" xfId="5" applyFont="1" applyFill="1" applyBorder="1" applyAlignment="1" applyProtection="1">
      <alignment horizontal="left" vertical="top" wrapText="1"/>
    </xf>
    <xf numFmtId="4" fontId="41" fillId="0" borderId="1" xfId="5" applyNumberFormat="1" applyFont="1" applyFill="1" applyBorder="1" applyAlignment="1" applyProtection="1">
      <alignment horizontal="left" vertical="top" wrapText="1"/>
    </xf>
    <xf numFmtId="0" fontId="68" fillId="0" borderId="1" xfId="5" applyFont="1" applyFill="1" applyBorder="1" applyAlignment="1" applyProtection="1">
      <alignment horizontal="right" vertical="top" wrapText="1"/>
    </xf>
    <xf numFmtId="0" fontId="45" fillId="0" borderId="31" xfId="5" applyFont="1" applyFill="1" applyBorder="1" applyAlignment="1" applyProtection="1">
      <alignment horizontal="center" vertical="top" wrapText="1"/>
    </xf>
    <xf numFmtId="0" fontId="45" fillId="0" borderId="1" xfId="5" applyFont="1" applyFill="1" applyBorder="1" applyAlignment="1" applyProtection="1">
      <alignment horizontal="center" vertical="top" wrapText="1"/>
    </xf>
    <xf numFmtId="0" fontId="41" fillId="0" borderId="1" xfId="5" applyFont="1" applyFill="1" applyBorder="1" applyAlignment="1" applyProtection="1">
      <alignment horizontal="center" vertical="top" wrapText="1"/>
    </xf>
    <xf numFmtId="0" fontId="41" fillId="0" borderId="1" xfId="5" applyFont="1" applyFill="1" applyBorder="1" applyAlignment="1" applyProtection="1">
      <alignment horizontal="right" vertical="top" wrapText="1"/>
    </xf>
    <xf numFmtId="4" fontId="45" fillId="0" borderId="1" xfId="5" applyNumberFormat="1" applyFont="1" applyFill="1" applyBorder="1" applyAlignment="1" applyProtection="1">
      <alignment horizontal="right" vertical="center" wrapText="1"/>
    </xf>
    <xf numFmtId="4" fontId="41" fillId="0" borderId="1" xfId="5" applyNumberFormat="1" applyFont="1" applyFill="1" applyBorder="1" applyAlignment="1" applyProtection="1">
      <alignment horizontal="right" vertical="center" wrapText="1"/>
    </xf>
    <xf numFmtId="49" fontId="89" fillId="0" borderId="3" xfId="0" applyNumberFormat="1" applyFont="1" applyBorder="1" applyAlignment="1">
      <alignment horizontal="center" vertical="center" wrapText="1"/>
    </xf>
    <xf numFmtId="0" fontId="89" fillId="0" borderId="3" xfId="0" applyFont="1" applyBorder="1" applyAlignment="1">
      <alignment horizontal="center" vertical="center" wrapText="1"/>
    </xf>
    <xf numFmtId="49" fontId="106" fillId="0" borderId="3" xfId="27" applyNumberFormat="1" applyFont="1" applyBorder="1"/>
    <xf numFmtId="0" fontId="106" fillId="0" borderId="33" xfId="27" applyFont="1" applyBorder="1" applyAlignment="1">
      <alignment horizontal="center"/>
    </xf>
    <xf numFmtId="0" fontId="106" fillId="0" borderId="33" xfId="27" applyFont="1" applyBorder="1" applyAlignment="1">
      <alignment wrapText="1"/>
    </xf>
    <xf numFmtId="49" fontId="106" fillId="2" borderId="3" xfId="27" applyNumberFormat="1" applyFont="1" applyFill="1" applyBorder="1" applyAlignment="1">
      <alignment horizontal="center" vertical="center" wrapText="1"/>
    </xf>
    <xf numFmtId="0" fontId="106" fillId="2" borderId="33" xfId="27" applyFont="1" applyFill="1" applyBorder="1" applyAlignment="1">
      <alignment horizontal="center" vertical="center" wrapText="1"/>
    </xf>
    <xf numFmtId="49" fontId="106" fillId="2" borderId="33" xfId="27" applyNumberFormat="1" applyFont="1" applyFill="1" applyBorder="1" applyAlignment="1">
      <alignment horizontal="center" vertical="center" wrapText="1"/>
    </xf>
    <xf numFmtId="0" fontId="106" fillId="0" borderId="33" xfId="27" applyFont="1" applyFill="1" applyBorder="1" applyAlignment="1">
      <alignment vertical="center" wrapText="1"/>
    </xf>
    <xf numFmtId="1" fontId="106" fillId="0" borderId="3" xfId="27" applyNumberFormat="1" applyFont="1" applyBorder="1" applyAlignment="1">
      <alignment wrapText="1"/>
    </xf>
    <xf numFmtId="2" fontId="106" fillId="0" borderId="3" xfId="27" applyNumberFormat="1" applyFont="1" applyBorder="1" applyAlignment="1">
      <alignment wrapText="1"/>
    </xf>
    <xf numFmtId="0" fontId="106" fillId="0" borderId="3" xfId="27" applyFont="1" applyBorder="1"/>
    <xf numFmtId="49" fontId="67" fillId="2" borderId="3" xfId="27" applyNumberFormat="1" applyFont="1" applyFill="1" applyBorder="1" applyAlignment="1">
      <alignment horizontal="center" vertical="center" wrapText="1"/>
    </xf>
    <xf numFmtId="49" fontId="106" fillId="0" borderId="3" xfId="27" applyNumberFormat="1" applyFont="1" applyBorder="1" applyAlignment="1">
      <alignment horizontal="center" vertical="center"/>
    </xf>
    <xf numFmtId="0" fontId="106" fillId="0" borderId="3" xfId="27" applyFont="1" applyBorder="1" applyAlignment="1">
      <alignment horizontal="center" vertical="center"/>
    </xf>
    <xf numFmtId="0" fontId="106" fillId="3" borderId="3" xfId="27" applyFont="1" applyFill="1" applyBorder="1" applyAlignment="1">
      <alignment horizontal="left" vertical="center" wrapText="1"/>
    </xf>
    <xf numFmtId="0" fontId="106" fillId="3" borderId="3" xfId="27" applyFont="1" applyFill="1" applyBorder="1" applyAlignment="1">
      <alignment vertical="center" wrapText="1"/>
    </xf>
    <xf numFmtId="2" fontId="106" fillId="0" borderId="7" xfId="27" applyNumberFormat="1" applyFont="1" applyBorder="1" applyAlignment="1">
      <alignment wrapText="1"/>
    </xf>
    <xf numFmtId="1" fontId="88" fillId="0" borderId="3" xfId="27" applyNumberFormat="1" applyFont="1" applyBorder="1" applyAlignment="1">
      <alignment wrapText="1"/>
    </xf>
    <xf numFmtId="0" fontId="88" fillId="0" borderId="3" xfId="27" applyFont="1" applyBorder="1"/>
    <xf numFmtId="0" fontId="88" fillId="3" borderId="3" xfId="27" applyFont="1" applyFill="1" applyBorder="1" applyAlignment="1">
      <alignment vertical="center" wrapText="1"/>
    </xf>
    <xf numFmtId="49" fontId="106" fillId="3" borderId="3" xfId="27" applyNumberFormat="1" applyFont="1" applyFill="1" applyBorder="1" applyAlignment="1">
      <alignment horizontal="center" vertical="center" wrapText="1"/>
    </xf>
    <xf numFmtId="0" fontId="106" fillId="3" borderId="3" xfId="27" applyFont="1" applyFill="1" applyBorder="1" applyAlignment="1">
      <alignment horizontal="center" vertical="center" wrapText="1"/>
    </xf>
    <xf numFmtId="49" fontId="88" fillId="3" borderId="3" xfId="27" applyNumberFormat="1" applyFont="1" applyFill="1" applyBorder="1" applyAlignment="1">
      <alignment horizontal="center" vertical="center" wrapText="1"/>
    </xf>
    <xf numFmtId="0" fontId="88" fillId="3" borderId="3" xfId="27" applyFont="1" applyFill="1" applyBorder="1" applyAlignment="1">
      <alignment horizontal="center" vertical="center" wrapText="1"/>
    </xf>
    <xf numFmtId="0" fontId="88" fillId="0" borderId="3" xfId="27" applyFont="1" applyBorder="1" applyAlignment="1">
      <alignment horizontal="left" vertical="center" wrapText="1"/>
    </xf>
    <xf numFmtId="0" fontId="88" fillId="0" borderId="3" xfId="0" applyFont="1" applyBorder="1"/>
    <xf numFmtId="49" fontId="67" fillId="0" borderId="34" xfId="0" applyNumberFormat="1" applyFont="1" applyBorder="1" applyAlignment="1">
      <alignment horizontal="center" vertical="center"/>
    </xf>
    <xf numFmtId="0" fontId="67" fillId="0" borderId="34" xfId="0" applyFont="1" applyBorder="1" applyAlignment="1">
      <alignment horizontal="center" vertical="center"/>
    </xf>
    <xf numFmtId="49" fontId="67" fillId="27" borderId="3" xfId="0" applyNumberFormat="1" applyFont="1" applyFill="1" applyBorder="1" applyAlignment="1">
      <alignment horizontal="center" vertical="center" wrapText="1"/>
    </xf>
    <xf numFmtId="49" fontId="67" fillId="2" borderId="7" xfId="0" applyNumberFormat="1" applyFont="1" applyFill="1" applyBorder="1" applyAlignment="1">
      <alignment horizontal="center" vertical="center" wrapText="1"/>
    </xf>
    <xf numFmtId="49" fontId="67" fillId="0" borderId="7" xfId="0" applyNumberFormat="1" applyFont="1" applyFill="1" applyBorder="1" applyAlignment="1">
      <alignment horizontal="center" vertical="center" wrapText="1"/>
    </xf>
    <xf numFmtId="0" fontId="67" fillId="27" borderId="3" xfId="0" applyFont="1" applyFill="1" applyBorder="1" applyAlignment="1">
      <alignment horizontal="left" vertical="center" wrapText="1"/>
    </xf>
    <xf numFmtId="1" fontId="107" fillId="0" borderId="3" xfId="5" applyNumberFormat="1" applyFont="1" applyBorder="1" applyAlignment="1">
      <alignment horizontal="center" vertical="top"/>
    </xf>
    <xf numFmtId="2" fontId="107" fillId="0" borderId="3" xfId="5" applyNumberFormat="1" applyFont="1" applyBorder="1" applyAlignment="1">
      <alignment horizontal="center" vertical="top"/>
    </xf>
    <xf numFmtId="0" fontId="103" fillId="3" borderId="3" xfId="0" applyFont="1" applyFill="1" applyBorder="1" applyAlignment="1">
      <alignment horizontal="left" vertical="center" wrapText="1"/>
    </xf>
    <xf numFmtId="0" fontId="103" fillId="2" borderId="3" xfId="0" applyFont="1" applyFill="1" applyBorder="1" applyAlignment="1">
      <alignment horizontal="left" vertical="center" wrapText="1"/>
    </xf>
    <xf numFmtId="0" fontId="103" fillId="0" borderId="3" xfId="0" applyFont="1" applyFill="1" applyBorder="1" applyAlignment="1">
      <alignment horizontal="center" vertical="center" wrapText="1"/>
    </xf>
    <xf numFmtId="0" fontId="103" fillId="0" borderId="3" xfId="0" applyFont="1" applyFill="1" applyBorder="1" applyAlignment="1">
      <alignment horizontal="left" vertical="center" wrapText="1"/>
    </xf>
    <xf numFmtId="0" fontId="109" fillId="0" borderId="1" xfId="0" applyFont="1" applyBorder="1" applyAlignment="1" applyProtection="1">
      <alignment horizontal="left" vertical="center" wrapText="1"/>
    </xf>
    <xf numFmtId="0" fontId="109" fillId="0" borderId="35" xfId="0" applyFont="1" applyBorder="1" applyAlignment="1" applyProtection="1">
      <alignment vertical="center" wrapText="1"/>
    </xf>
    <xf numFmtId="49" fontId="103" fillId="2" borderId="3" xfId="27" applyNumberFormat="1" applyFont="1" applyFill="1" applyBorder="1" applyAlignment="1">
      <alignment vertical="center" wrapText="1"/>
    </xf>
    <xf numFmtId="49" fontId="103" fillId="3" borderId="3" xfId="29" applyNumberFormat="1" applyFont="1" applyFill="1" applyBorder="1" applyAlignment="1">
      <alignment horizontal="left" vertical="center" wrapText="1"/>
    </xf>
    <xf numFmtId="0" fontId="103" fillId="27" borderId="3" xfId="0" applyFont="1" applyFill="1" applyBorder="1" applyAlignment="1">
      <alignment horizontal="left" vertical="center" wrapText="1"/>
    </xf>
    <xf numFmtId="0" fontId="103" fillId="0" borderId="3" xfId="0" applyFont="1" applyBorder="1" applyAlignment="1">
      <alignment vertical="center" wrapText="1"/>
    </xf>
    <xf numFmtId="0" fontId="103" fillId="0" borderId="3" xfId="0" applyFont="1" applyFill="1" applyBorder="1" applyAlignment="1" applyProtection="1">
      <alignment horizontal="left" vertical="center" wrapText="1"/>
    </xf>
    <xf numFmtId="0" fontId="103" fillId="0" borderId="3" xfId="0" applyFont="1" applyBorder="1" applyAlignment="1">
      <alignment horizontal="left" vertical="center" wrapText="1"/>
    </xf>
    <xf numFmtId="0" fontId="103" fillId="0" borderId="3" xfId="5" applyFont="1" applyBorder="1" applyAlignment="1">
      <alignment vertical="top"/>
    </xf>
    <xf numFmtId="49" fontId="79" fillId="0" borderId="3" xfId="0" applyNumberFormat="1" applyFont="1" applyFill="1" applyBorder="1" applyAlignment="1">
      <alignment horizontal="center" vertical="center" wrapText="1"/>
    </xf>
    <xf numFmtId="49" fontId="67" fillId="0" borderId="3" xfId="27" applyNumberFormat="1" applyFont="1" applyFill="1" applyBorder="1" applyAlignment="1">
      <alignment horizontal="center" vertical="center" wrapText="1"/>
    </xf>
    <xf numFmtId="0" fontId="110" fillId="0" borderId="3" xfId="0" applyFont="1" applyFill="1" applyBorder="1" applyAlignment="1" applyProtection="1">
      <alignment horizontal="right" vertical="center" wrapText="1"/>
    </xf>
    <xf numFmtId="49" fontId="79" fillId="3" borderId="3" xfId="0" applyNumberFormat="1" applyFont="1" applyFill="1" applyBorder="1" applyAlignment="1">
      <alignment horizontal="center" vertical="center" wrapText="1"/>
    </xf>
    <xf numFmtId="0" fontId="79" fillId="3" borderId="3" xfId="0" applyFont="1" applyFill="1" applyBorder="1" applyAlignment="1">
      <alignment horizontal="center" vertical="center" wrapText="1"/>
    </xf>
    <xf numFmtId="49" fontId="79" fillId="0" borderId="3" xfId="0" applyNumberFormat="1" applyFont="1" applyBorder="1" applyAlignment="1">
      <alignment vertical="center"/>
    </xf>
    <xf numFmtId="0" fontId="79" fillId="0" borderId="3" xfId="0" applyFont="1" applyBorder="1" applyAlignment="1">
      <alignment vertical="center"/>
    </xf>
    <xf numFmtId="0" fontId="79" fillId="0" borderId="3" xfId="0" applyFont="1" applyBorder="1" applyAlignment="1">
      <alignment vertical="center" wrapText="1"/>
    </xf>
    <xf numFmtId="0" fontId="104" fillId="0" borderId="3" xfId="5" applyFont="1" applyBorder="1" applyAlignment="1">
      <alignment horizontal="left" vertical="center"/>
    </xf>
    <xf numFmtId="1" fontId="107" fillId="0" borderId="3" xfId="5" applyNumberFormat="1" applyFont="1" applyBorder="1" applyAlignment="1">
      <alignment horizontal="center" vertical="center"/>
    </xf>
    <xf numFmtId="0" fontId="66" fillId="0" borderId="0" xfId="5" applyFont="1" applyAlignment="1">
      <alignment vertical="center"/>
    </xf>
    <xf numFmtId="2" fontId="107" fillId="0" borderId="3" xfId="5" applyNumberFormat="1" applyFont="1" applyBorder="1" applyAlignment="1">
      <alignment horizontal="center" vertical="center"/>
    </xf>
    <xf numFmtId="0" fontId="67" fillId="0" borderId="3" xfId="0" applyFont="1" applyBorder="1" applyAlignment="1">
      <alignment vertical="center"/>
    </xf>
    <xf numFmtId="49" fontId="67" fillId="0" borderId="3" xfId="0" applyNumberFormat="1" applyFont="1" applyBorder="1" applyAlignment="1">
      <alignment horizontal="center" vertical="center"/>
    </xf>
    <xf numFmtId="0" fontId="103" fillId="0" borderId="3" xfId="5" applyFont="1" applyBorder="1" applyAlignment="1">
      <alignment horizontal="left" vertical="center" wrapText="1"/>
    </xf>
    <xf numFmtId="1" fontId="106" fillId="0" borderId="3" xfId="5" applyNumberFormat="1" applyFont="1" applyFill="1" applyBorder="1" applyAlignment="1">
      <alignment horizontal="center" vertical="center"/>
    </xf>
    <xf numFmtId="1" fontId="106" fillId="0" borderId="3" xfId="5" applyNumberFormat="1" applyFont="1" applyBorder="1" applyAlignment="1">
      <alignment horizontal="center" vertical="center"/>
    </xf>
    <xf numFmtId="2" fontId="106" fillId="0" borderId="3" xfId="5" applyNumberFormat="1" applyFont="1" applyFill="1" applyBorder="1" applyAlignment="1">
      <alignment horizontal="center" vertical="center"/>
    </xf>
    <xf numFmtId="2" fontId="106" fillId="0" borderId="3" xfId="5" applyNumberFormat="1" applyFont="1" applyBorder="1" applyAlignment="1">
      <alignment horizontal="center" vertical="center"/>
    </xf>
    <xf numFmtId="1" fontId="108" fillId="0" borderId="3" xfId="5" applyNumberFormat="1" applyFont="1" applyBorder="1" applyAlignment="1">
      <alignment horizontal="center" vertical="center"/>
    </xf>
    <xf numFmtId="0" fontId="6" fillId="0" borderId="0" xfId="5" applyAlignment="1">
      <alignment vertical="center"/>
    </xf>
    <xf numFmtId="0" fontId="103" fillId="0" borderId="34" xfId="0" applyFont="1" applyBorder="1" applyAlignment="1">
      <alignment horizontal="left" vertical="center" wrapText="1"/>
    </xf>
    <xf numFmtId="0" fontId="103" fillId="0" borderId="34" xfId="0" applyFont="1" applyFill="1" applyBorder="1" applyAlignment="1">
      <alignment horizontal="left" vertical="center" wrapText="1"/>
    </xf>
    <xf numFmtId="0" fontId="103" fillId="0" borderId="34" xfId="0" applyFont="1" applyFill="1" applyBorder="1" applyAlignment="1">
      <alignment horizontal="center" vertical="center" wrapText="1"/>
    </xf>
    <xf numFmtId="2" fontId="107" fillId="0" borderId="3" xfId="5" applyNumberFormat="1" applyFont="1" applyFill="1" applyBorder="1" applyAlignment="1">
      <alignment horizontal="center" vertical="center"/>
    </xf>
    <xf numFmtId="1" fontId="107" fillId="0" borderId="3" xfId="5" applyNumberFormat="1" applyFont="1" applyFill="1" applyBorder="1" applyAlignment="1">
      <alignment horizontal="center" vertical="center"/>
    </xf>
    <xf numFmtId="0" fontId="6" fillId="0" borderId="0" xfId="5" applyFont="1" applyAlignment="1">
      <alignment vertical="center"/>
    </xf>
    <xf numFmtId="0" fontId="103" fillId="0" borderId="3" xfId="5" applyFont="1" applyFill="1" applyBorder="1" applyAlignment="1">
      <alignment horizontal="left" vertical="center" wrapText="1"/>
    </xf>
    <xf numFmtId="0" fontId="103" fillId="0" borderId="3" xfId="5" applyFont="1" applyFill="1" applyBorder="1" applyAlignment="1">
      <alignment horizontal="left" vertical="center"/>
    </xf>
    <xf numFmtId="0" fontId="103" fillId="0" borderId="3" xfId="0" applyFont="1" applyFill="1" applyBorder="1" applyAlignment="1">
      <alignment vertical="center" wrapText="1"/>
    </xf>
    <xf numFmtId="0" fontId="103" fillId="0" borderId="7" xfId="0" applyFont="1" applyFill="1" applyBorder="1" applyAlignment="1">
      <alignment horizontal="center" vertical="center" wrapText="1"/>
    </xf>
    <xf numFmtId="49" fontId="103" fillId="2" borderId="3" xfId="0" applyNumberFormat="1" applyFont="1" applyFill="1" applyBorder="1" applyAlignment="1">
      <alignment horizontal="left" vertical="center" wrapText="1"/>
    </xf>
    <xf numFmtId="49" fontId="103" fillId="0" borderId="3" xfId="0" applyNumberFormat="1" applyFont="1" applyFill="1" applyBorder="1" applyAlignment="1">
      <alignment horizontal="left" vertical="center" wrapText="1"/>
    </xf>
    <xf numFmtId="169" fontId="103" fillId="0" borderId="3" xfId="26" applyNumberFormat="1" applyFont="1" applyFill="1" applyBorder="1" applyAlignment="1">
      <alignment horizontal="left" vertical="center" wrapText="1"/>
    </xf>
    <xf numFmtId="2" fontId="107" fillId="0" borderId="3" xfId="0" applyNumberFormat="1" applyFont="1" applyFill="1" applyBorder="1" applyAlignment="1">
      <alignment horizontal="center" vertical="center"/>
    </xf>
    <xf numFmtId="1" fontId="108" fillId="0" borderId="3" xfId="5" applyNumberFormat="1" applyFont="1" applyFill="1" applyBorder="1" applyAlignment="1">
      <alignment horizontal="center" vertical="center"/>
    </xf>
    <xf numFmtId="0" fontId="6" fillId="0" borderId="0" xfId="5" applyFont="1" applyFill="1" applyAlignment="1">
      <alignment vertical="center"/>
    </xf>
    <xf numFmtId="169" fontId="104" fillId="0" borderId="3" xfId="26" applyNumberFormat="1" applyFont="1" applyFill="1" applyBorder="1" applyAlignment="1">
      <alignment horizontal="left" vertical="center" wrapText="1"/>
    </xf>
    <xf numFmtId="0" fontId="104" fillId="0" borderId="3" xfId="0" applyFont="1" applyFill="1" applyBorder="1" applyAlignment="1">
      <alignment horizontal="left" vertical="center" wrapText="1"/>
    </xf>
    <xf numFmtId="0" fontId="104" fillId="0" borderId="3" xfId="5" applyFont="1" applyFill="1" applyBorder="1" applyAlignment="1">
      <alignment horizontal="left" vertical="center" wrapText="1"/>
    </xf>
    <xf numFmtId="49" fontId="79" fillId="3" borderId="3" xfId="29" applyNumberFormat="1" applyFont="1" applyFill="1" applyBorder="1" applyAlignment="1">
      <alignment horizontal="left" vertical="center" wrapText="1"/>
    </xf>
    <xf numFmtId="49" fontId="52" fillId="0" borderId="3" xfId="393" applyNumberFormat="1" applyFont="1" applyBorder="1" applyAlignment="1">
      <alignment horizontal="center"/>
    </xf>
    <xf numFmtId="0" fontId="52" fillId="0" borderId="3" xfId="393" applyFont="1" applyBorder="1" applyAlignment="1">
      <alignment horizontal="center"/>
    </xf>
    <xf numFmtId="0" fontId="51" fillId="0" borderId="3" xfId="0" applyFont="1" applyBorder="1" applyAlignment="1">
      <alignment wrapText="1"/>
    </xf>
    <xf numFmtId="0" fontId="51" fillId="0" borderId="0" xfId="0" applyFont="1" applyAlignment="1">
      <alignment wrapText="1"/>
    </xf>
    <xf numFmtId="0" fontId="111" fillId="0" borderId="3" xfId="0" applyFont="1" applyBorder="1" applyAlignment="1">
      <alignment horizontal="left" vertical="center" wrapText="1"/>
    </xf>
    <xf numFmtId="1" fontId="112" fillId="0" borderId="3" xfId="393" applyNumberFormat="1" applyFont="1" applyBorder="1" applyAlignment="1">
      <alignment horizontal="center" vertical="center" wrapText="1"/>
    </xf>
    <xf numFmtId="1" fontId="111" fillId="0" borderId="3" xfId="393" applyNumberFormat="1" applyFont="1" applyBorder="1" applyAlignment="1">
      <alignment horizontal="center" vertical="center" wrapText="1"/>
    </xf>
    <xf numFmtId="0" fontId="111" fillId="0" borderId="3" xfId="0" applyFont="1" applyBorder="1" applyAlignment="1">
      <alignment horizontal="center" vertical="center" wrapText="1"/>
    </xf>
    <xf numFmtId="0" fontId="19" fillId="0" borderId="3" xfId="393" applyFont="1" applyBorder="1" applyAlignment="1">
      <alignment wrapText="1"/>
    </xf>
    <xf numFmtId="0" fontId="111" fillId="0" borderId="3" xfId="393" applyFont="1" applyBorder="1" applyAlignment="1">
      <alignment horizontal="center" vertical="center" wrapText="1"/>
    </xf>
    <xf numFmtId="0" fontId="58" fillId="0" borderId="0" xfId="5" applyFont="1" applyAlignment="1">
      <alignment vertical="center"/>
    </xf>
    <xf numFmtId="0" fontId="88" fillId="0" borderId="3" xfId="27" applyFont="1" applyFill="1" applyBorder="1" applyAlignment="1">
      <alignment horizontal="left" wrapText="1"/>
    </xf>
    <xf numFmtId="0" fontId="88" fillId="0" borderId="3" xfId="27" applyFont="1" applyFill="1" applyBorder="1" applyAlignment="1">
      <alignment horizontal="left" vertical="top" wrapText="1"/>
    </xf>
    <xf numFmtId="0" fontId="62" fillId="0" borderId="3" xfId="1" applyFont="1" applyBorder="1" applyAlignment="1" applyProtection="1">
      <alignment horizontal="left" vertical="top" wrapText="1"/>
    </xf>
    <xf numFmtId="164" fontId="51" fillId="0" borderId="12" xfId="1" applyNumberFormat="1" applyFont="1" applyBorder="1" applyAlignment="1">
      <alignment horizontal="center"/>
    </xf>
    <xf numFmtId="170" fontId="5" fillId="0" borderId="12" xfId="1" applyNumberFormat="1" applyFont="1" applyBorder="1" applyAlignment="1">
      <alignment horizontal="left"/>
    </xf>
    <xf numFmtId="164" fontId="52" fillId="0" borderId="12" xfId="1" applyNumberFormat="1" applyFont="1" applyBorder="1" applyAlignment="1">
      <alignment wrapText="1"/>
    </xf>
    <xf numFmtId="170" fontId="4" fillId="0" borderId="1" xfId="0" applyNumberFormat="1" applyFont="1" applyBorder="1" applyAlignment="1">
      <alignment horizontal="left"/>
    </xf>
    <xf numFmtId="49" fontId="68" fillId="0" borderId="3" xfId="1" applyNumberFormat="1" applyFont="1" applyBorder="1" applyAlignment="1" applyProtection="1">
      <alignment horizontal="left" vertical="top" wrapText="1"/>
    </xf>
    <xf numFmtId="0" fontId="45" fillId="0" borderId="3" xfId="1" applyFont="1" applyBorder="1" applyAlignment="1" applyProtection="1">
      <alignment horizontal="left" vertical="top" wrapText="1"/>
    </xf>
    <xf numFmtId="164" fontId="58" fillId="0" borderId="1" xfId="1" applyNumberFormat="1" applyFont="1" applyBorder="1" applyAlignment="1">
      <alignment horizontal="center"/>
    </xf>
    <xf numFmtId="2" fontId="45" fillId="0" borderId="1" xfId="0" applyNumberFormat="1" applyFont="1" applyFill="1" applyBorder="1" applyAlignment="1" applyProtection="1">
      <alignment horizontal="center" wrapText="1"/>
    </xf>
    <xf numFmtId="0" fontId="88" fillId="2" borderId="3" xfId="27" applyFont="1" applyFill="1" applyBorder="1" applyAlignment="1">
      <alignment wrapText="1"/>
    </xf>
    <xf numFmtId="0" fontId="88" fillId="0" borderId="9" xfId="27" applyFont="1" applyFill="1" applyBorder="1" applyAlignment="1">
      <alignment horizontal="left" vertical="top" wrapText="1"/>
    </xf>
    <xf numFmtId="49" fontId="107" fillId="2" borderId="3" xfId="27" applyNumberFormat="1" applyFont="1" applyFill="1" applyBorder="1" applyAlignment="1">
      <alignment horizontal="center" vertical="center" wrapText="1"/>
    </xf>
    <xf numFmtId="49" fontId="107" fillId="2" borderId="7" xfId="27" applyNumberFormat="1" applyFont="1" applyFill="1" applyBorder="1" applyAlignment="1">
      <alignment horizontal="center" vertical="center" wrapText="1"/>
    </xf>
    <xf numFmtId="0" fontId="87" fillId="0" borderId="9" xfId="27" applyFont="1" applyFill="1" applyBorder="1" applyAlignment="1">
      <alignment horizontal="left" vertical="top" wrapText="1"/>
    </xf>
    <xf numFmtId="0" fontId="87" fillId="3" borderId="3" xfId="27" applyFont="1" applyFill="1" applyBorder="1" applyAlignment="1">
      <alignment vertical="center" wrapText="1"/>
    </xf>
    <xf numFmtId="1" fontId="87" fillId="0" borderId="3" xfId="27" applyNumberFormat="1" applyFont="1" applyBorder="1" applyAlignment="1">
      <alignment wrapText="1"/>
    </xf>
    <xf numFmtId="0" fontId="113" fillId="0" borderId="3" xfId="1" applyFont="1" applyBorder="1" applyAlignment="1" applyProtection="1">
      <alignment horizontal="left" vertical="top" wrapText="1"/>
    </xf>
    <xf numFmtId="0" fontId="114" fillId="0" borderId="0" xfId="0" applyFont="1" applyAlignment="1">
      <alignment wrapText="1"/>
    </xf>
    <xf numFmtId="0" fontId="20" fillId="0" borderId="10" xfId="1" applyFont="1" applyFill="1" applyBorder="1" applyAlignment="1">
      <alignment horizontal="center" wrapText="1"/>
    </xf>
    <xf numFmtId="0" fontId="20" fillId="0" borderId="6" xfId="1" applyFont="1" applyFill="1" applyBorder="1" applyAlignment="1">
      <alignment horizontal="center" wrapText="1"/>
    </xf>
    <xf numFmtId="0" fontId="20" fillId="0" borderId="11" xfId="1" applyFont="1" applyFill="1" applyBorder="1" applyAlignment="1">
      <alignment horizontal="center" wrapText="1"/>
    </xf>
    <xf numFmtId="0" fontId="20" fillId="0" borderId="7" xfId="2" applyFont="1" applyFill="1" applyBorder="1" applyAlignment="1">
      <alignment horizontal="center" vertical="center"/>
    </xf>
    <xf numFmtId="0" fontId="20" fillId="0" borderId="8" xfId="2" applyFont="1" applyFill="1" applyBorder="1" applyAlignment="1">
      <alignment horizontal="center" vertical="center"/>
    </xf>
    <xf numFmtId="0" fontId="20" fillId="0" borderId="9" xfId="2" applyFont="1" applyFill="1" applyBorder="1" applyAlignment="1">
      <alignment horizontal="center" vertical="center"/>
    </xf>
    <xf numFmtId="0" fontId="19" fillId="0" borderId="0" xfId="1" applyFont="1" applyAlignment="1">
      <alignment horizontal="center" vertical="top" wrapText="1"/>
    </xf>
    <xf numFmtId="0" fontId="19" fillId="0" borderId="0" xfId="1" applyFont="1" applyAlignment="1">
      <alignment horizontal="center" vertical="top"/>
    </xf>
    <xf numFmtId="0" fontId="46" fillId="0" borderId="4" xfId="0" applyFont="1" applyFill="1" applyBorder="1" applyAlignment="1" applyProtection="1">
      <alignment horizontal="left" vertical="top" wrapText="1"/>
    </xf>
    <xf numFmtId="0" fontId="46" fillId="0" borderId="31" xfId="0" applyFont="1" applyFill="1" applyBorder="1" applyAlignment="1" applyProtection="1">
      <alignment horizontal="left" vertical="top" wrapText="1"/>
    </xf>
    <xf numFmtId="0" fontId="48" fillId="0" borderId="4" xfId="0" applyFont="1" applyFill="1" applyBorder="1" applyAlignment="1" applyProtection="1">
      <alignment horizontal="left" vertical="top" wrapText="1"/>
    </xf>
    <xf numFmtId="0" fontId="48" fillId="0" borderId="31" xfId="0" applyFont="1" applyFill="1" applyBorder="1" applyAlignment="1" applyProtection="1">
      <alignment horizontal="left" vertical="top" wrapText="1"/>
    </xf>
    <xf numFmtId="0" fontId="56" fillId="0" borderId="0" xfId="392" applyFont="1" applyBorder="1" applyAlignment="1" applyProtection="1">
      <alignment horizontal="left" vertical="top" wrapText="1"/>
    </xf>
    <xf numFmtId="0" fontId="97" fillId="0" borderId="0" xfId="392" applyFont="1" applyFill="1" applyBorder="1" applyAlignment="1" applyProtection="1">
      <alignment horizontal="center" vertical="center" wrapText="1"/>
    </xf>
    <xf numFmtId="0" fontId="61" fillId="0" borderId="0" xfId="392" applyFont="1" applyFill="1" applyBorder="1" applyAlignment="1" applyProtection="1">
      <alignment horizontal="center" vertical="center" wrapText="1"/>
    </xf>
    <xf numFmtId="0" fontId="46" fillId="0" borderId="1" xfId="0" applyFont="1" applyFill="1" applyBorder="1" applyAlignment="1" applyProtection="1">
      <alignment horizontal="center" vertical="center" wrapText="1"/>
    </xf>
    <xf numFmtId="0" fontId="5" fillId="0" borderId="0" xfId="1" applyFont="1" applyAlignment="1">
      <alignment horizontal="left" wrapText="1"/>
    </xf>
    <xf numFmtId="0" fontId="48" fillId="0" borderId="4" xfId="0" applyFont="1" applyFill="1" applyBorder="1" applyAlignment="1" applyProtection="1">
      <alignment horizontal="left" vertical="center" wrapText="1"/>
    </xf>
    <xf numFmtId="0" fontId="48" fillId="0" borderId="31" xfId="0" applyFont="1" applyFill="1" applyBorder="1" applyAlignment="1" applyProtection="1">
      <alignment horizontal="left" vertical="center" wrapText="1"/>
    </xf>
    <xf numFmtId="0" fontId="46" fillId="0" borderId="4" xfId="0" applyFont="1" applyFill="1" applyBorder="1" applyAlignment="1" applyProtection="1">
      <alignment horizontal="center" vertical="center" wrapText="1"/>
    </xf>
    <xf numFmtId="0" fontId="46" fillId="0" borderId="32" xfId="0" applyFont="1" applyFill="1" applyBorder="1" applyAlignment="1" applyProtection="1">
      <alignment horizontal="center" vertical="center" wrapText="1"/>
    </xf>
    <xf numFmtId="0" fontId="46" fillId="0" borderId="31" xfId="0" applyFont="1" applyFill="1" applyBorder="1" applyAlignment="1" applyProtection="1">
      <alignment horizontal="center" vertical="center" wrapText="1"/>
    </xf>
    <xf numFmtId="0" fontId="48" fillId="0" borderId="1" xfId="0" applyFont="1" applyFill="1" applyBorder="1" applyAlignment="1" applyProtection="1">
      <alignment horizontal="center" vertical="center" wrapText="1"/>
    </xf>
    <xf numFmtId="0" fontId="62" fillId="0" borderId="3" xfId="1" applyFont="1" applyBorder="1" applyAlignment="1" applyProtection="1">
      <alignment horizontal="left" vertical="top" wrapText="1"/>
    </xf>
    <xf numFmtId="0" fontId="80" fillId="0" borderId="0" xfId="1" applyFont="1" applyBorder="1" applyAlignment="1" applyProtection="1">
      <alignment horizontal="left" vertical="top" wrapText="1"/>
    </xf>
    <xf numFmtId="0" fontId="84" fillId="0" borderId="0" xfId="1" applyFont="1" applyBorder="1" applyAlignment="1" applyProtection="1">
      <alignment horizontal="center" vertical="top" wrapText="1"/>
    </xf>
    <xf numFmtId="0" fontId="62" fillId="0" borderId="1" xfId="1" applyFont="1" applyBorder="1" applyAlignment="1" applyProtection="1">
      <alignment horizontal="center" vertical="center" wrapText="1"/>
    </xf>
    <xf numFmtId="0" fontId="62" fillId="0" borderId="12" xfId="1" applyFont="1" applyBorder="1" applyAlignment="1" applyProtection="1">
      <alignment horizontal="center" vertical="center" wrapText="1"/>
    </xf>
    <xf numFmtId="0" fontId="82" fillId="0" borderId="0" xfId="1" applyFont="1" applyBorder="1" applyAlignment="1" applyProtection="1">
      <alignment horizontal="center" vertical="top" wrapText="1"/>
    </xf>
    <xf numFmtId="0" fontId="83" fillId="0" borderId="0" xfId="0" applyFont="1" applyAlignment="1">
      <alignment vertical="top" wrapText="1"/>
    </xf>
    <xf numFmtId="0" fontId="64" fillId="0" borderId="0" xfId="1" applyFont="1" applyFill="1" applyAlignment="1">
      <alignment horizontal="left" wrapText="1"/>
    </xf>
    <xf numFmtId="0" fontId="45" fillId="0" borderId="23" xfId="1" applyFont="1" applyBorder="1" applyAlignment="1" applyProtection="1">
      <alignment horizontal="left" vertical="top" wrapText="1"/>
    </xf>
    <xf numFmtId="0" fontId="42" fillId="0" borderId="0" xfId="1" applyFont="1" applyFill="1" applyBorder="1" applyAlignment="1" applyProtection="1">
      <alignment horizontal="left" vertical="top" wrapText="1"/>
    </xf>
    <xf numFmtId="0" fontId="62" fillId="0" borderId="0" xfId="1" applyFont="1" applyBorder="1" applyAlignment="1" applyProtection="1">
      <alignment horizontal="center" vertical="top" wrapText="1"/>
    </xf>
    <xf numFmtId="0" fontId="48" fillId="0" borderId="0" xfId="1" applyFont="1" applyBorder="1" applyAlignment="1" applyProtection="1">
      <alignment horizontal="left" vertical="top" wrapText="1"/>
    </xf>
    <xf numFmtId="0" fontId="46" fillId="0" borderId="1" xfId="1" applyFont="1" applyBorder="1" applyAlignment="1" applyProtection="1">
      <alignment horizontal="center" vertical="center" wrapText="1"/>
    </xf>
    <xf numFmtId="0" fontId="46" fillId="0" borderId="12" xfId="1" applyFont="1" applyBorder="1" applyAlignment="1" applyProtection="1">
      <alignment horizontal="center" vertical="center" wrapText="1"/>
    </xf>
    <xf numFmtId="0" fontId="47" fillId="0" borderId="1" xfId="1" applyFont="1" applyBorder="1" applyAlignment="1" applyProtection="1">
      <alignment horizontal="center" vertical="center" wrapText="1"/>
    </xf>
    <xf numFmtId="0" fontId="47" fillId="0" borderId="12" xfId="1" applyFont="1" applyBorder="1" applyAlignment="1" applyProtection="1">
      <alignment horizontal="center" vertical="center" wrapText="1"/>
    </xf>
    <xf numFmtId="0" fontId="65" fillId="0" borderId="0" xfId="1" applyFont="1" applyBorder="1" applyAlignment="1" applyProtection="1">
      <alignment horizontal="center" vertical="top" wrapText="1"/>
    </xf>
    <xf numFmtId="0" fontId="60" fillId="0" borderId="0" xfId="0" applyFont="1" applyAlignment="1">
      <alignment vertical="top" wrapText="1"/>
    </xf>
    <xf numFmtId="0" fontId="75" fillId="0" borderId="24" xfId="393" applyFont="1" applyBorder="1" applyAlignment="1">
      <alignment horizontal="center" vertical="center" textRotation="90" wrapText="1"/>
    </xf>
    <xf numFmtId="0" fontId="75" fillId="0" borderId="29" xfId="393" applyFont="1" applyBorder="1" applyAlignment="1">
      <alignment horizontal="center" vertical="center" textRotation="90" wrapText="1"/>
    </xf>
    <xf numFmtId="0" fontId="75" fillId="0" borderId="25" xfId="393" applyFont="1" applyBorder="1" applyAlignment="1">
      <alignment horizontal="center" vertical="center" wrapText="1"/>
    </xf>
    <xf numFmtId="0" fontId="75" fillId="0" borderId="27" xfId="393" applyFont="1" applyBorder="1" applyAlignment="1">
      <alignment horizontal="center" vertical="center" wrapText="1"/>
    </xf>
    <xf numFmtId="0" fontId="6" fillId="0" borderId="0" xfId="393" applyFont="1" applyAlignment="1">
      <alignment horizontal="center" wrapText="1"/>
    </xf>
    <xf numFmtId="0" fontId="74" fillId="0" borderId="0" xfId="393" applyAlignment="1">
      <alignment horizontal="center"/>
    </xf>
    <xf numFmtId="0" fontId="19" fillId="0" borderId="0" xfId="393" applyFont="1" applyAlignment="1">
      <alignment horizontal="center"/>
    </xf>
    <xf numFmtId="0" fontId="75" fillId="0" borderId="26" xfId="393" applyFont="1" applyBorder="1" applyAlignment="1">
      <alignment horizontal="center" vertical="center" wrapText="1"/>
    </xf>
    <xf numFmtId="0" fontId="75" fillId="0" borderId="28" xfId="393" applyFont="1" applyBorder="1" applyAlignment="1">
      <alignment horizontal="center" vertical="center" textRotation="90" wrapText="1"/>
    </xf>
    <xf numFmtId="0" fontId="4" fillId="0" borderId="0" xfId="4" applyNumberFormat="1" applyFont="1" applyFill="1" applyBorder="1" applyAlignment="1" applyProtection="1">
      <alignment horizontal="center" vertical="center" wrapText="1"/>
    </xf>
    <xf numFmtId="0" fontId="45" fillId="0" borderId="1" xfId="5" applyFont="1" applyBorder="1" applyAlignment="1" applyProtection="1">
      <alignment horizontal="center" vertical="top" wrapText="1"/>
    </xf>
    <xf numFmtId="0" fontId="47" fillId="0" borderId="1" xfId="5" applyFont="1" applyBorder="1" applyAlignment="1" applyProtection="1">
      <alignment horizontal="center" vertical="top" wrapText="1"/>
    </xf>
    <xf numFmtId="0" fontId="47" fillId="0" borderId="1" xfId="5" applyFont="1" applyBorder="1" applyAlignment="1" applyProtection="1">
      <alignment horizontal="left" vertical="top" wrapText="1"/>
    </xf>
    <xf numFmtId="0" fontId="68" fillId="0" borderId="1" xfId="5" applyFont="1" applyBorder="1" applyAlignment="1" applyProtection="1">
      <alignment horizontal="center" vertical="top" wrapText="1"/>
    </xf>
    <xf numFmtId="0" fontId="68" fillId="0" borderId="1" xfId="5" applyFont="1" applyBorder="1" applyAlignment="1" applyProtection="1">
      <alignment horizontal="left" vertical="top" wrapText="1"/>
    </xf>
    <xf numFmtId="0" fontId="10" fillId="0" borderId="0" xfId="3" applyFont="1" applyBorder="1" applyAlignment="1" applyProtection="1">
      <alignment horizontal="left" vertical="top" wrapText="1"/>
    </xf>
    <xf numFmtId="0" fontId="45" fillId="0" borderId="0" xfId="3" applyFont="1" applyBorder="1" applyAlignment="1" applyProtection="1">
      <alignment horizontal="center" vertical="top" wrapText="1"/>
    </xf>
    <xf numFmtId="0" fontId="12" fillId="0" borderId="23" xfId="3" applyFont="1" applyBorder="1" applyAlignment="1" applyProtection="1">
      <alignment horizontal="center" vertical="center" wrapText="1"/>
    </xf>
    <xf numFmtId="0" fontId="14" fillId="0" borderId="13" xfId="3" applyFont="1" applyBorder="1" applyAlignment="1" applyProtection="1">
      <alignment horizontal="center" vertical="center" wrapText="1"/>
    </xf>
    <xf numFmtId="0" fontId="11" fillId="0" borderId="0" xfId="3" applyFont="1" applyBorder="1" applyAlignment="1" applyProtection="1">
      <alignment horizontal="center" vertical="top" wrapText="1"/>
    </xf>
    <xf numFmtId="0" fontId="46" fillId="0" borderId="1" xfId="5" applyFont="1" applyBorder="1" applyAlignment="1" applyProtection="1">
      <alignment horizontal="center" vertical="center" wrapText="1"/>
    </xf>
    <xf numFmtId="0" fontId="41" fillId="0" borderId="1" xfId="5" applyFont="1" applyBorder="1" applyAlignment="1" applyProtection="1">
      <alignment horizontal="center" vertical="center" wrapText="1"/>
    </xf>
    <xf numFmtId="0" fontId="68" fillId="0" borderId="1" xfId="0" applyFont="1" applyFill="1" applyBorder="1" applyAlignment="1" applyProtection="1">
      <alignment horizontal="center" vertical="top" wrapText="1"/>
    </xf>
    <xf numFmtId="0" fontId="68" fillId="0" borderId="1" xfId="0" applyFont="1" applyFill="1" applyBorder="1" applyAlignment="1" applyProtection="1">
      <alignment horizontal="left" vertical="top" wrapText="1"/>
    </xf>
    <xf numFmtId="0" fontId="47" fillId="0" borderId="4" xfId="5" applyFont="1" applyBorder="1" applyAlignment="1" applyProtection="1">
      <alignment horizontal="center" vertical="top" wrapText="1"/>
    </xf>
    <xf numFmtId="0" fontId="47" fillId="0" borderId="31" xfId="5" applyFont="1" applyBorder="1" applyAlignment="1" applyProtection="1">
      <alignment horizontal="center" vertical="top" wrapText="1"/>
    </xf>
    <xf numFmtId="0" fontId="68" fillId="0" borderId="4" xfId="5" applyFont="1" applyBorder="1" applyAlignment="1" applyProtection="1">
      <alignment horizontal="center" vertical="top" wrapText="1"/>
    </xf>
    <xf numFmtId="0" fontId="68" fillId="0" borderId="31" xfId="5" applyFont="1" applyBorder="1" applyAlignment="1" applyProtection="1">
      <alignment horizontal="center" vertical="top" wrapText="1"/>
    </xf>
    <xf numFmtId="0" fontId="47" fillId="0" borderId="4" xfId="5" applyFont="1" applyBorder="1" applyAlignment="1" applyProtection="1">
      <alignment horizontal="left" vertical="top" wrapText="1"/>
    </xf>
    <xf numFmtId="0" fontId="47" fillId="0" borderId="32" xfId="5" applyFont="1" applyBorder="1" applyAlignment="1" applyProtection="1">
      <alignment horizontal="left" vertical="top" wrapText="1"/>
    </xf>
    <xf numFmtId="0" fontId="47" fillId="0" borderId="31" xfId="5" applyFont="1" applyBorder="1" applyAlignment="1" applyProtection="1">
      <alignment horizontal="left" vertical="top" wrapText="1"/>
    </xf>
    <xf numFmtId="0" fontId="68" fillId="0" borderId="4" xfId="5" applyFont="1" applyBorder="1" applyAlignment="1" applyProtection="1">
      <alignment horizontal="left" vertical="top" wrapText="1"/>
    </xf>
    <xf numFmtId="0" fontId="68" fillId="0" borderId="32" xfId="5" applyFont="1" applyBorder="1" applyAlignment="1" applyProtection="1">
      <alignment horizontal="left" vertical="top" wrapText="1"/>
    </xf>
    <xf numFmtId="0" fontId="68" fillId="0" borderId="31" xfId="5" applyFont="1" applyBorder="1" applyAlignment="1" applyProtection="1">
      <alignment horizontal="left" vertical="top" wrapText="1"/>
    </xf>
    <xf numFmtId="0" fontId="45" fillId="0" borderId="0" xfId="5" applyFont="1" applyBorder="1" applyAlignment="1" applyProtection="1">
      <alignment horizontal="center" vertical="center" wrapText="1"/>
    </xf>
    <xf numFmtId="0" fontId="47" fillId="0" borderId="4" xfId="0" applyFont="1" applyBorder="1" applyAlignment="1" applyProtection="1">
      <alignment horizontal="center" vertical="top" wrapText="1"/>
    </xf>
    <xf numFmtId="0" fontId="47" fillId="0" borderId="31" xfId="0" applyFont="1" applyBorder="1" applyAlignment="1" applyProtection="1">
      <alignment horizontal="center" vertical="top" wrapText="1"/>
    </xf>
    <xf numFmtId="0" fontId="68" fillId="0" borderId="4" xfId="0" applyFont="1" applyBorder="1" applyAlignment="1" applyProtection="1">
      <alignment horizontal="center" vertical="top" wrapText="1"/>
    </xf>
    <xf numFmtId="0" fontId="68" fillId="0" borderId="31" xfId="0" applyFont="1" applyBorder="1" applyAlignment="1" applyProtection="1">
      <alignment horizontal="center" vertical="top" wrapText="1"/>
    </xf>
    <xf numFmtId="0" fontId="41" fillId="0" borderId="1" xfId="5" applyFont="1" applyFill="1" applyBorder="1" applyAlignment="1" applyProtection="1">
      <alignment horizontal="center" vertical="top" wrapText="1"/>
    </xf>
    <xf numFmtId="0" fontId="41" fillId="0" borderId="1" xfId="5" applyFont="1" applyFill="1" applyBorder="1" applyAlignment="1" applyProtection="1">
      <alignment horizontal="left" vertical="top" wrapText="1"/>
    </xf>
    <xf numFmtId="0" fontId="45" fillId="0" borderId="1" xfId="5" applyFont="1" applyFill="1" applyBorder="1" applyAlignment="1" applyProtection="1">
      <alignment horizontal="center" vertical="top" wrapText="1"/>
    </xf>
    <xf numFmtId="0" fontId="45" fillId="0" borderId="4" xfId="5" applyFont="1" applyFill="1" applyBorder="1" applyAlignment="1" applyProtection="1">
      <alignment horizontal="center" vertical="top" wrapText="1"/>
    </xf>
    <xf numFmtId="0" fontId="45" fillId="0" borderId="31" xfId="5" applyFont="1" applyFill="1" applyBorder="1" applyAlignment="1" applyProtection="1">
      <alignment horizontal="center" vertical="top" wrapText="1"/>
    </xf>
    <xf numFmtId="0" fontId="41" fillId="0" borderId="4" xfId="5" applyFont="1" applyFill="1" applyBorder="1" applyAlignment="1" applyProtection="1">
      <alignment horizontal="center" vertical="top" wrapText="1"/>
    </xf>
    <xf numFmtId="0" fontId="41" fillId="0" borderId="31" xfId="5" applyFont="1" applyFill="1" applyBorder="1" applyAlignment="1" applyProtection="1">
      <alignment horizontal="center" vertical="top" wrapText="1"/>
    </xf>
    <xf numFmtId="0" fontId="47" fillId="0" borderId="4" xfId="5" applyFont="1" applyFill="1" applyBorder="1" applyAlignment="1" applyProtection="1">
      <alignment horizontal="left" vertical="top" wrapText="1"/>
    </xf>
    <xf numFmtId="0" fontId="47" fillId="0" borderId="32" xfId="5" applyFont="1" applyFill="1" applyBorder="1" applyAlignment="1" applyProtection="1">
      <alignment horizontal="left" vertical="top" wrapText="1"/>
    </xf>
    <xf numFmtId="0" fontId="47" fillId="0" borderId="31" xfId="5" applyFont="1" applyFill="1" applyBorder="1" applyAlignment="1" applyProtection="1">
      <alignment horizontal="left" vertical="top" wrapText="1"/>
    </xf>
    <xf numFmtId="0" fontId="47" fillId="0" borderId="1" xfId="5" applyFont="1" applyFill="1" applyBorder="1" applyAlignment="1" applyProtection="1">
      <alignment horizontal="center" vertical="top" wrapText="1"/>
    </xf>
    <xf numFmtId="0" fontId="47" fillId="0" borderId="1" xfId="5" applyFont="1" applyFill="1" applyBorder="1" applyAlignment="1" applyProtection="1">
      <alignment horizontal="left" vertical="top" wrapText="1"/>
    </xf>
    <xf numFmtId="0" fontId="68" fillId="0" borderId="1" xfId="5" applyFont="1" applyFill="1" applyBorder="1" applyAlignment="1" applyProtection="1">
      <alignment horizontal="center" vertical="top" wrapText="1"/>
    </xf>
    <xf numFmtId="0" fontId="68" fillId="0" borderId="1" xfId="5" applyFont="1" applyFill="1" applyBorder="1" applyAlignment="1" applyProtection="1">
      <alignment horizontal="left" vertical="top" wrapText="1"/>
    </xf>
    <xf numFmtId="0" fontId="45" fillId="0" borderId="5" xfId="5" applyFont="1" applyFill="1" applyBorder="1" applyAlignment="1" applyProtection="1">
      <alignment horizontal="left" vertical="top" wrapText="1"/>
    </xf>
    <xf numFmtId="0" fontId="45" fillId="0" borderId="1" xfId="5" applyFont="1" applyFill="1" applyBorder="1" applyAlignment="1" applyProtection="1">
      <alignment horizontal="left" vertical="top" wrapText="1"/>
    </xf>
    <xf numFmtId="0" fontId="68" fillId="0" borderId="4" xfId="5" applyFont="1" applyFill="1" applyBorder="1" applyAlignment="1" applyProtection="1">
      <alignment horizontal="left" vertical="top" wrapText="1"/>
    </xf>
    <xf numFmtId="0" fontId="68" fillId="0" borderId="32" xfId="5" applyFont="1" applyFill="1" applyBorder="1" applyAlignment="1" applyProtection="1">
      <alignment horizontal="left" vertical="top" wrapText="1"/>
    </xf>
    <xf numFmtId="0" fontId="68" fillId="0" borderId="31" xfId="5" applyFont="1" applyFill="1" applyBorder="1" applyAlignment="1" applyProtection="1">
      <alignment horizontal="left" vertical="top" wrapText="1"/>
    </xf>
    <xf numFmtId="0" fontId="47" fillId="0" borderId="4" xfId="0" applyFont="1" applyFill="1" applyBorder="1" applyAlignment="1" applyProtection="1">
      <alignment horizontal="center" vertical="top" wrapText="1"/>
    </xf>
    <xf numFmtId="0" fontId="47" fillId="0" borderId="31" xfId="0" applyFont="1" applyFill="1" applyBorder="1" applyAlignment="1" applyProtection="1">
      <alignment horizontal="center" vertical="top" wrapText="1"/>
    </xf>
    <xf numFmtId="0" fontId="47" fillId="0" borderId="4" xfId="0" applyFont="1" applyFill="1" applyBorder="1" applyAlignment="1" applyProtection="1">
      <alignment horizontal="left" vertical="top" wrapText="1"/>
    </xf>
    <xf numFmtId="0" fontId="47" fillId="0" borderId="32" xfId="0" applyFont="1" applyFill="1" applyBorder="1" applyAlignment="1" applyProtection="1">
      <alignment horizontal="left" vertical="top" wrapText="1"/>
    </xf>
    <xf numFmtId="0" fontId="47" fillId="0" borderId="31" xfId="0" applyFont="1" applyFill="1" applyBorder="1" applyAlignment="1" applyProtection="1">
      <alignment horizontal="left" vertical="top" wrapText="1"/>
    </xf>
    <xf numFmtId="0" fontId="75" fillId="0" borderId="0" xfId="393" applyFont="1" applyAlignment="1">
      <alignment vertical="center" wrapText="1"/>
    </xf>
    <xf numFmtId="0" fontId="90" fillId="0" borderId="0" xfId="393" applyFont="1" applyAlignment="1">
      <alignment horizontal="center" vertical="center"/>
    </xf>
    <xf numFmtId="0" fontId="79" fillId="0" borderId="3" xfId="5" applyFont="1" applyBorder="1" applyAlignment="1">
      <alignment horizontal="center"/>
    </xf>
    <xf numFmtId="0" fontId="94" fillId="0" borderId="0" xfId="5" applyFont="1" applyAlignment="1">
      <alignment horizontal="center" wrapText="1"/>
    </xf>
    <xf numFmtId="0" fontId="94" fillId="0" borderId="0" xfId="5" applyFont="1" applyAlignment="1">
      <alignment horizontal="center"/>
    </xf>
    <xf numFmtId="0" fontId="0" fillId="0" borderId="0" xfId="0" applyAlignment="1"/>
    <xf numFmtId="0" fontId="79" fillId="0" borderId="3" xfId="5" applyFont="1" applyBorder="1" applyAlignment="1">
      <alignment horizontal="center" vertical="top" wrapText="1"/>
    </xf>
    <xf numFmtId="0" fontId="19" fillId="0" borderId="3" xfId="5" applyFont="1" applyBorder="1" applyAlignment="1">
      <alignment horizontal="center" vertical="top" wrapText="1"/>
    </xf>
    <xf numFmtId="0" fontId="53" fillId="0" borderId="0" xfId="5" applyFont="1" applyAlignment="1">
      <alignment horizontal="center" wrapText="1"/>
    </xf>
    <xf numFmtId="0" fontId="0" fillId="0" borderId="0" xfId="0" applyAlignment="1">
      <alignment wrapText="1"/>
    </xf>
    <xf numFmtId="0" fontId="52" fillId="0" borderId="2" xfId="5" applyFont="1" applyBorder="1" applyAlignment="1">
      <alignment horizontal="center" wrapText="1"/>
    </xf>
    <xf numFmtId="0" fontId="104" fillId="0" borderId="3" xfId="5" applyFont="1" applyBorder="1" applyAlignment="1">
      <alignment horizontal="center" vertical="top" wrapText="1"/>
    </xf>
    <xf numFmtId="0" fontId="6" fillId="0" borderId="0" xfId="5" applyFont="1" applyAlignment="1">
      <alignment horizontal="center" wrapText="1"/>
    </xf>
    <xf numFmtId="0" fontId="6" fillId="0" borderId="0" xfId="5" applyAlignment="1">
      <alignment horizontal="center"/>
    </xf>
    <xf numFmtId="0" fontId="6" fillId="0" borderId="2" xfId="27" applyFont="1" applyBorder="1" applyAlignment="1">
      <alignment horizontal="center" wrapText="1"/>
    </xf>
    <xf numFmtId="0" fontId="5" fillId="0" borderId="0" xfId="5" applyFont="1" applyAlignment="1">
      <alignment horizontal="center" wrapText="1"/>
    </xf>
    <xf numFmtId="0" fontId="60" fillId="0" borderId="0" xfId="0" applyFont="1" applyAlignment="1">
      <alignment wrapText="1"/>
    </xf>
    <xf numFmtId="0" fontId="87" fillId="0" borderId="0" xfId="27" applyFont="1" applyAlignment="1">
      <alignment horizontal="center" wrapText="1"/>
    </xf>
    <xf numFmtId="0" fontId="96" fillId="0" borderId="0" xfId="0" applyFont="1" applyAlignment="1"/>
  </cellXfs>
  <cellStyles count="399">
    <cellStyle name="20% - Акцент1 2" xfId="83" xr:uid="{00000000-0005-0000-0000-000000000000}"/>
    <cellStyle name="20% - Акцент2 2" xfId="84" xr:uid="{00000000-0005-0000-0000-000001000000}"/>
    <cellStyle name="20% - Акцент3 2" xfId="85" xr:uid="{00000000-0005-0000-0000-000002000000}"/>
    <cellStyle name="20% - Акцент4 2" xfId="86" xr:uid="{00000000-0005-0000-0000-000003000000}"/>
    <cellStyle name="20% - Акцент5 2" xfId="87" xr:uid="{00000000-0005-0000-0000-000004000000}"/>
    <cellStyle name="20% - Акцент6 2" xfId="88" xr:uid="{00000000-0005-0000-0000-000005000000}"/>
    <cellStyle name="40% - Акцент1 2" xfId="89" xr:uid="{00000000-0005-0000-0000-000006000000}"/>
    <cellStyle name="40% - Акцент2 2" xfId="90" xr:uid="{00000000-0005-0000-0000-000007000000}"/>
    <cellStyle name="40% - Акцент3 2" xfId="91" xr:uid="{00000000-0005-0000-0000-000008000000}"/>
    <cellStyle name="40% - Акцент4 2" xfId="92" xr:uid="{00000000-0005-0000-0000-000009000000}"/>
    <cellStyle name="40% - Акцент5 2" xfId="93" xr:uid="{00000000-0005-0000-0000-00000A000000}"/>
    <cellStyle name="40% - Акцент6 2" xfId="94" xr:uid="{00000000-0005-0000-0000-00000B000000}"/>
    <cellStyle name="60% - Акцент1 2" xfId="95" xr:uid="{00000000-0005-0000-0000-00000C000000}"/>
    <cellStyle name="60% - Акцент2 2" xfId="96" xr:uid="{00000000-0005-0000-0000-00000D000000}"/>
    <cellStyle name="60% - Акцент3 2" xfId="97" xr:uid="{00000000-0005-0000-0000-00000E000000}"/>
    <cellStyle name="60% - Акцент4 2" xfId="98" xr:uid="{00000000-0005-0000-0000-00000F000000}"/>
    <cellStyle name="60% - Акцент5 2" xfId="99" xr:uid="{00000000-0005-0000-0000-000010000000}"/>
    <cellStyle name="60% - Акцент6 2" xfId="100" xr:uid="{00000000-0005-0000-0000-000011000000}"/>
    <cellStyle name="Excel Built-in Explanatory Text" xfId="44" xr:uid="{00000000-0005-0000-0000-000012000000}"/>
    <cellStyle name="Normal_meresha_07" xfId="6" xr:uid="{00000000-0005-0000-0000-000013000000}"/>
    <cellStyle name="Акцент1 2" xfId="101" xr:uid="{00000000-0005-0000-0000-000014000000}"/>
    <cellStyle name="Акцент2 2" xfId="102" xr:uid="{00000000-0005-0000-0000-000015000000}"/>
    <cellStyle name="Акцент3 2" xfId="103" xr:uid="{00000000-0005-0000-0000-000016000000}"/>
    <cellStyle name="Акцент4 2" xfId="104" xr:uid="{00000000-0005-0000-0000-000017000000}"/>
    <cellStyle name="Акцент5 2" xfId="105" xr:uid="{00000000-0005-0000-0000-000018000000}"/>
    <cellStyle name="Акцент6 2" xfId="106" xr:uid="{00000000-0005-0000-0000-000019000000}"/>
    <cellStyle name="Ввод  2" xfId="107" xr:uid="{00000000-0005-0000-0000-00001A000000}"/>
    <cellStyle name="Вывод 2" xfId="108" xr:uid="{00000000-0005-0000-0000-00001B000000}"/>
    <cellStyle name="Вычисление 2" xfId="109" xr:uid="{00000000-0005-0000-0000-00001C000000}"/>
    <cellStyle name="Заголовок 1 2" xfId="110" xr:uid="{00000000-0005-0000-0000-00001D000000}"/>
    <cellStyle name="Заголовок 2 2" xfId="111" xr:uid="{00000000-0005-0000-0000-00001E000000}"/>
    <cellStyle name="Заголовок 3 2" xfId="112" xr:uid="{00000000-0005-0000-0000-00001F000000}"/>
    <cellStyle name="Заголовок 4 2" xfId="113" xr:uid="{00000000-0005-0000-0000-000020000000}"/>
    <cellStyle name="Звичайний 10" xfId="7" xr:uid="{00000000-0005-0000-0000-000021000000}"/>
    <cellStyle name="Звичайний 11" xfId="8" xr:uid="{00000000-0005-0000-0000-000022000000}"/>
    <cellStyle name="Звичайний 12" xfId="9" xr:uid="{00000000-0005-0000-0000-000023000000}"/>
    <cellStyle name="Звичайний 13" xfId="10" xr:uid="{00000000-0005-0000-0000-000024000000}"/>
    <cellStyle name="Звичайний 14" xfId="11" xr:uid="{00000000-0005-0000-0000-000025000000}"/>
    <cellStyle name="Звичайний 15" xfId="12" xr:uid="{00000000-0005-0000-0000-000026000000}"/>
    <cellStyle name="Звичайний 16" xfId="13" xr:uid="{00000000-0005-0000-0000-000027000000}"/>
    <cellStyle name="Звичайний 17" xfId="14" xr:uid="{00000000-0005-0000-0000-000028000000}"/>
    <cellStyle name="Звичайний 18" xfId="15" xr:uid="{00000000-0005-0000-0000-000029000000}"/>
    <cellStyle name="Звичайний 19" xfId="16" xr:uid="{00000000-0005-0000-0000-00002A000000}"/>
    <cellStyle name="Звичайний 2" xfId="17" xr:uid="{00000000-0005-0000-0000-00002B000000}"/>
    <cellStyle name="Звичайний 20" xfId="18" xr:uid="{00000000-0005-0000-0000-00002C000000}"/>
    <cellStyle name="Звичайний 3" xfId="19" xr:uid="{00000000-0005-0000-0000-00002D000000}"/>
    <cellStyle name="Звичайний 4" xfId="20" xr:uid="{00000000-0005-0000-0000-00002E000000}"/>
    <cellStyle name="Звичайний 5" xfId="21" xr:uid="{00000000-0005-0000-0000-00002F000000}"/>
    <cellStyle name="Звичайний 6" xfId="22" xr:uid="{00000000-0005-0000-0000-000030000000}"/>
    <cellStyle name="Звичайний 7" xfId="23" xr:uid="{00000000-0005-0000-0000-000031000000}"/>
    <cellStyle name="Звичайний 8" xfId="24" xr:uid="{00000000-0005-0000-0000-000032000000}"/>
    <cellStyle name="Звичайний 9" xfId="25" xr:uid="{00000000-0005-0000-0000-000033000000}"/>
    <cellStyle name="Звичайний_Додаток _ 3 зм_ни 4575" xfId="26" xr:uid="{00000000-0005-0000-0000-000034000000}"/>
    <cellStyle name="Итог 2" xfId="114" xr:uid="{00000000-0005-0000-0000-000035000000}"/>
    <cellStyle name="Контрольная ячейка 2" xfId="115" xr:uid="{00000000-0005-0000-0000-000036000000}"/>
    <cellStyle name="Название 2" xfId="116" xr:uid="{00000000-0005-0000-0000-000037000000}"/>
    <cellStyle name="Нейтральный 2" xfId="117" xr:uid="{00000000-0005-0000-0000-000038000000}"/>
    <cellStyle name="Обычный" xfId="0" builtinId="0"/>
    <cellStyle name="Обычный 10" xfId="42" xr:uid="{00000000-0005-0000-0000-00003A000000}"/>
    <cellStyle name="Обычный 10 2" xfId="74" xr:uid="{00000000-0005-0000-0000-00003B000000}"/>
    <cellStyle name="Обычный 10 2 2" xfId="75" xr:uid="{00000000-0005-0000-0000-00003C000000}"/>
    <cellStyle name="Обычный 10 3" xfId="76" xr:uid="{00000000-0005-0000-0000-00003D000000}"/>
    <cellStyle name="Обычный 11" xfId="43" xr:uid="{00000000-0005-0000-0000-00003E000000}"/>
    <cellStyle name="Обычный 11 2" xfId="45" xr:uid="{00000000-0005-0000-0000-00003F000000}"/>
    <cellStyle name="Обычный 11 3" xfId="60" xr:uid="{00000000-0005-0000-0000-000040000000}"/>
    <cellStyle name="Обычный 11 3 2" xfId="72" xr:uid="{00000000-0005-0000-0000-000041000000}"/>
    <cellStyle name="Обычный 11 3 2 2" xfId="142" xr:uid="{00000000-0005-0000-0000-000042000000}"/>
    <cellStyle name="Обычный 11 3 2 2 2" xfId="187" xr:uid="{00000000-0005-0000-0000-000043000000}"/>
    <cellStyle name="Обычный 11 3 2 2 2 2" xfId="252" xr:uid="{00000000-0005-0000-0000-000044000000}"/>
    <cellStyle name="Обычный 11 3 2 2 2 2 2" xfId="257" xr:uid="{00000000-0005-0000-0000-000045000000}"/>
    <cellStyle name="Обычный 11 3 2 2 2 2 2 2" xfId="296" xr:uid="{00000000-0005-0000-0000-000046000000}"/>
    <cellStyle name="Обычный 11 3 2 2 2 2 2 2 2" xfId="355" xr:uid="{00000000-0005-0000-0000-000047000000}"/>
    <cellStyle name="Обычный 11 3 2 2 2 2 3" xfId="308" xr:uid="{00000000-0005-0000-0000-000048000000}"/>
    <cellStyle name="Обычный 11 3 2 2 2 2 3 2" xfId="356" xr:uid="{00000000-0005-0000-0000-000049000000}"/>
    <cellStyle name="Обычный 11 3 2 2 2 2 4" xfId="372" xr:uid="{00000000-0005-0000-0000-00004A000000}"/>
    <cellStyle name="Обычный 11 3 2 3" xfId="143" xr:uid="{00000000-0005-0000-0000-00004B000000}"/>
    <cellStyle name="Обычный 11 3 2 3 2" xfId="188" xr:uid="{00000000-0005-0000-0000-00004C000000}"/>
    <cellStyle name="Обычный 11 3 2 4" xfId="135" xr:uid="{00000000-0005-0000-0000-00004D000000}"/>
    <cellStyle name="Обычный 11 3 2 4 2" xfId="161" xr:uid="{00000000-0005-0000-0000-00004E000000}"/>
    <cellStyle name="Обычный 11 3 2 4 2 2" xfId="189" xr:uid="{00000000-0005-0000-0000-00004F000000}"/>
    <cellStyle name="Обычный 11 3 2 4 2 2 2" xfId="190" xr:uid="{00000000-0005-0000-0000-000050000000}"/>
    <cellStyle name="Обычный 11 3 2 4 2 2 3" xfId="191" xr:uid="{00000000-0005-0000-0000-000051000000}"/>
    <cellStyle name="Обычный 11 3 2 4 2 2 4" xfId="309" xr:uid="{00000000-0005-0000-0000-000052000000}"/>
    <cellStyle name="Обычный 11 3 2 4 2 2 5" xfId="310" xr:uid="{00000000-0005-0000-0000-000053000000}"/>
    <cellStyle name="Обычный 11 3 2 4 2 2 6" xfId="375" xr:uid="{00000000-0005-0000-0000-000054000000}"/>
    <cellStyle name="Обычный 11 3 2 4 2 3" xfId="192" xr:uid="{00000000-0005-0000-0000-000055000000}"/>
    <cellStyle name="Обычный 11 3 2 4 2 4" xfId="193" xr:uid="{00000000-0005-0000-0000-000056000000}"/>
    <cellStyle name="Обычный 11 3 2 4 2 4 2" xfId="311" xr:uid="{00000000-0005-0000-0000-000057000000}"/>
    <cellStyle name="Обычный 11 3 2 4 2 5" xfId="258" xr:uid="{00000000-0005-0000-0000-000058000000}"/>
    <cellStyle name="Обычный 11 3 2 4 2 6" xfId="312" xr:uid="{00000000-0005-0000-0000-000059000000}"/>
    <cellStyle name="Обычный 11 3 2 4 2 6 2" xfId="313" xr:uid="{00000000-0005-0000-0000-00005A000000}"/>
    <cellStyle name="Обычный 11 3 2 4 2 6 2 2" xfId="388" xr:uid="{00000000-0005-0000-0000-00005B000000}"/>
    <cellStyle name="Обычный 11 3 2 4 2 7" xfId="314" xr:uid="{00000000-0005-0000-0000-00005C000000}"/>
    <cellStyle name="Обычный 11 3 2 4 2 7 2" xfId="315" xr:uid="{00000000-0005-0000-0000-00005D000000}"/>
    <cellStyle name="Обычный 11 3 2 4 2 8" xfId="316" xr:uid="{00000000-0005-0000-0000-00005E000000}"/>
    <cellStyle name="Обычный 11 3 2 4 2 8 2" xfId="317" xr:uid="{00000000-0005-0000-0000-00005F000000}"/>
    <cellStyle name="Обычный 11 3 2 4 2 8 3" xfId="301" xr:uid="{00000000-0005-0000-0000-000060000000}"/>
    <cellStyle name="Обычный 11 3 2 4 2 8 3 2" xfId="369" xr:uid="{00000000-0005-0000-0000-000061000000}"/>
    <cellStyle name="Обычный 11 3 2 4 3" xfId="194" xr:uid="{00000000-0005-0000-0000-000062000000}"/>
    <cellStyle name="Обычный 11 3 2 4 3 2" xfId="259" xr:uid="{00000000-0005-0000-0000-000063000000}"/>
    <cellStyle name="Обычный 11 3 2 4 3 2 2" xfId="260" xr:uid="{00000000-0005-0000-0000-000064000000}"/>
    <cellStyle name="Обычный 11 3 2 4 3 2 2 2" xfId="261" xr:uid="{00000000-0005-0000-0000-000065000000}"/>
    <cellStyle name="Обычный 11 3 2 4 3 2 2 2 2" xfId="318" xr:uid="{00000000-0005-0000-0000-000066000000}"/>
    <cellStyle name="Обычный 11 3 2 4 3 2 2 3" xfId="319" xr:uid="{00000000-0005-0000-0000-000067000000}"/>
    <cellStyle name="Обычный 11 3 2 4 4" xfId="249" xr:uid="{00000000-0005-0000-0000-000068000000}"/>
    <cellStyle name="Обычный 11 3 2 4 4 2" xfId="361" xr:uid="{00000000-0005-0000-0000-000069000000}"/>
    <cellStyle name="Обычный 11 3 2 4 5" xfId="295" xr:uid="{00000000-0005-0000-0000-00006A000000}"/>
    <cellStyle name="Обычный 11 3 2 4 5 2" xfId="362" xr:uid="{00000000-0005-0000-0000-00006B000000}"/>
    <cellStyle name="Обычный 11 3 2 4 6" xfId="354" xr:uid="{00000000-0005-0000-0000-00006C000000}"/>
    <cellStyle name="Обычный 11 3 2 5" xfId="168" xr:uid="{00000000-0005-0000-0000-00006D000000}"/>
    <cellStyle name="Обычный 11 3 3" xfId="81" xr:uid="{00000000-0005-0000-0000-00006E000000}"/>
    <cellStyle name="Обычный 11 4" xfId="69" xr:uid="{00000000-0005-0000-0000-00006F000000}"/>
    <cellStyle name="Обычный 11 4 2" xfId="141" xr:uid="{00000000-0005-0000-0000-000070000000}"/>
    <cellStyle name="Обычный 11 4 2 2" xfId="170" xr:uid="{00000000-0005-0000-0000-000071000000}"/>
    <cellStyle name="Обычный 11 4 2 2 2" xfId="195" xr:uid="{00000000-0005-0000-0000-000072000000}"/>
    <cellStyle name="Обычный 11 4 2 2 3" xfId="196" xr:uid="{00000000-0005-0000-0000-000073000000}"/>
    <cellStyle name="Обычный 11 4 2 2 3 2" xfId="262" xr:uid="{00000000-0005-0000-0000-000074000000}"/>
    <cellStyle name="Обычный 11 4 2 2 3 2 2" xfId="263" xr:uid="{00000000-0005-0000-0000-000075000000}"/>
    <cellStyle name="Обычный 11 4 2 2 3 2 3" xfId="264" xr:uid="{00000000-0005-0000-0000-000076000000}"/>
    <cellStyle name="Обычный 11 4 2 2 3 2 4" xfId="253" xr:uid="{00000000-0005-0000-0000-000077000000}"/>
    <cellStyle name="Обычный 11 4 2 2 3 2 4 2" xfId="265" xr:uid="{00000000-0005-0000-0000-000078000000}"/>
    <cellStyle name="Обычный 11 4 2 2 3 2 4 3" xfId="303" xr:uid="{00000000-0005-0000-0000-000079000000}"/>
    <cellStyle name="Обычный 11 4 2 2 3 2 4 4" xfId="320" xr:uid="{00000000-0005-0000-0000-00007A000000}"/>
    <cellStyle name="Обычный 11 4 2 2 3 2 4 5" xfId="376" xr:uid="{00000000-0005-0000-0000-00007B000000}"/>
    <cellStyle name="Обычный 11 4 2 2 3 3" xfId="321" xr:uid="{00000000-0005-0000-0000-00007C000000}"/>
    <cellStyle name="Обычный 11 4 2 2 3 4" xfId="377" xr:uid="{00000000-0005-0000-0000-00007D000000}"/>
    <cellStyle name="Обычный 11 4 2 2 4" xfId="266" xr:uid="{00000000-0005-0000-0000-00007E000000}"/>
    <cellStyle name="Обычный 11 4 2 2 4 2" xfId="322" xr:uid="{00000000-0005-0000-0000-00007F000000}"/>
    <cellStyle name="Обычный 11 4 2 2 4 2 2" xfId="323" xr:uid="{00000000-0005-0000-0000-000080000000}"/>
    <cellStyle name="Обычный 11 4 2 2 5" xfId="267" xr:uid="{00000000-0005-0000-0000-000081000000}"/>
    <cellStyle name="Обычный 11 4 2 2 6" xfId="268" xr:uid="{00000000-0005-0000-0000-000082000000}"/>
    <cellStyle name="Обычный 11 4 2 2 7" xfId="269" xr:uid="{00000000-0005-0000-0000-000083000000}"/>
    <cellStyle name="Обычный 11 4 2 2 7 2" xfId="270" xr:uid="{00000000-0005-0000-0000-000084000000}"/>
    <cellStyle name="Обычный 11 4 2 2 7 3" xfId="324" xr:uid="{00000000-0005-0000-0000-000085000000}"/>
    <cellStyle name="Обычный 11 4 2 2 7 3 2" xfId="325" xr:uid="{00000000-0005-0000-0000-000086000000}"/>
    <cellStyle name="Обычный 11 4 2 2 7 3 3" xfId="371" xr:uid="{00000000-0005-0000-0000-000087000000}"/>
    <cellStyle name="Обычный 11 4 2 2 7 4" xfId="326" xr:uid="{00000000-0005-0000-0000-000088000000}"/>
    <cellStyle name="Обычный 11 4 2 3" xfId="171" xr:uid="{00000000-0005-0000-0000-000089000000}"/>
    <cellStyle name="Обычный 11 4 2 3 2" xfId="172" xr:uid="{00000000-0005-0000-0000-00008A000000}"/>
    <cellStyle name="Обычный 11 4 2 3 3" xfId="173" xr:uid="{00000000-0005-0000-0000-00008B000000}"/>
    <cellStyle name="Обычный 11 4 3" xfId="167" xr:uid="{00000000-0005-0000-0000-00008C000000}"/>
    <cellStyle name="Обычный 11 4 4" xfId="197" xr:uid="{00000000-0005-0000-0000-00008D000000}"/>
    <cellStyle name="Обычный 11 4 4 2" xfId="327" xr:uid="{00000000-0005-0000-0000-00008E000000}"/>
    <cellStyle name="Обычный 11 4 4 3" xfId="378" xr:uid="{00000000-0005-0000-0000-00008F000000}"/>
    <cellStyle name="Обычный 11 5" xfId="186" xr:uid="{00000000-0005-0000-0000-000090000000}"/>
    <cellStyle name="Обычный 11 6" xfId="198" xr:uid="{00000000-0005-0000-0000-000091000000}"/>
    <cellStyle name="Обычный 11 6 2" xfId="328" xr:uid="{00000000-0005-0000-0000-000092000000}"/>
    <cellStyle name="Обычный 11 6 3" xfId="379" xr:uid="{00000000-0005-0000-0000-000093000000}"/>
    <cellStyle name="Обычный 12" xfId="46" xr:uid="{00000000-0005-0000-0000-000094000000}"/>
    <cellStyle name="Обычный 13" xfId="47" xr:uid="{00000000-0005-0000-0000-000095000000}"/>
    <cellStyle name="Обычный 14" xfId="48" xr:uid="{00000000-0005-0000-0000-000096000000}"/>
    <cellStyle name="Обычный 15" xfId="49" xr:uid="{00000000-0005-0000-0000-000097000000}"/>
    <cellStyle name="Обычный 15 2" xfId="77" xr:uid="{00000000-0005-0000-0000-000098000000}"/>
    <cellStyle name="Обычный 15 2 2" xfId="199" xr:uid="{00000000-0005-0000-0000-000099000000}"/>
    <cellStyle name="Обычный 15 2 2 2" xfId="200" xr:uid="{00000000-0005-0000-0000-00009A000000}"/>
    <cellStyle name="Обычный 15 3" xfId="118" xr:uid="{00000000-0005-0000-0000-00009B000000}"/>
    <cellStyle name="Обычный 15 3 2" xfId="357" xr:uid="{00000000-0005-0000-0000-00009C000000}"/>
    <cellStyle name="Обычный 16" xfId="50" xr:uid="{00000000-0005-0000-0000-00009D000000}"/>
    <cellStyle name="Обычный 16 2" xfId="51" xr:uid="{00000000-0005-0000-0000-00009E000000}"/>
    <cellStyle name="Обычный 17" xfId="58" xr:uid="{00000000-0005-0000-0000-00009F000000}"/>
    <cellStyle name="Обычный 17 10" xfId="174" xr:uid="{00000000-0005-0000-0000-0000A0000000}"/>
    <cellStyle name="Обычный 17 10 2" xfId="329" xr:uid="{00000000-0005-0000-0000-0000A1000000}"/>
    <cellStyle name="Обычный 17 10 3" xfId="330" xr:uid="{00000000-0005-0000-0000-0000A2000000}"/>
    <cellStyle name="Обычный 17 10 4" xfId="380" xr:uid="{00000000-0005-0000-0000-0000A3000000}"/>
    <cellStyle name="Обычный 17 11" xfId="175" xr:uid="{00000000-0005-0000-0000-0000A4000000}"/>
    <cellStyle name="Обычный 17 2" xfId="61" xr:uid="{00000000-0005-0000-0000-0000A5000000}"/>
    <cellStyle name="Обычный 17 2 2" xfId="128" xr:uid="{00000000-0005-0000-0000-0000A6000000}"/>
    <cellStyle name="Обычный 17 2 2 2" xfId="129" xr:uid="{00000000-0005-0000-0000-0000A7000000}"/>
    <cellStyle name="Обычный 17 2 2 2 2" xfId="201" xr:uid="{00000000-0005-0000-0000-0000A8000000}"/>
    <cellStyle name="Обычный 17 2 2 3" xfId="130" xr:uid="{00000000-0005-0000-0000-0000A9000000}"/>
    <cellStyle name="Обычный 17 2 2 3 2" xfId="202" xr:uid="{00000000-0005-0000-0000-0000AA000000}"/>
    <cellStyle name="Обычный 17 2 2 4" xfId="126" xr:uid="{00000000-0005-0000-0000-0000AB000000}"/>
    <cellStyle name="Обычный 17 2 2 4 2" xfId="144" xr:uid="{00000000-0005-0000-0000-0000AC000000}"/>
    <cellStyle name="Обычный 17 2 2 4 2 2" xfId="145" xr:uid="{00000000-0005-0000-0000-0000AD000000}"/>
    <cellStyle name="Обычный 17 2 2 4 2 2 2" xfId="176" xr:uid="{00000000-0005-0000-0000-0000AE000000}"/>
    <cellStyle name="Обычный 17 2 2 4 2 2 2 2" xfId="203" xr:uid="{00000000-0005-0000-0000-0000AF000000}"/>
    <cellStyle name="Обычный 17 2 2 4 2 2 2 2 2" xfId="271" xr:uid="{00000000-0005-0000-0000-0000B0000000}"/>
    <cellStyle name="Обычный 17 2 2 4 2 2 2 2 2 2" xfId="331" xr:uid="{00000000-0005-0000-0000-0000B1000000}"/>
    <cellStyle name="Обычный 17 2 2 4 2 2 2 2 3" xfId="299" xr:uid="{00000000-0005-0000-0000-0000B2000000}"/>
    <cellStyle name="Обычный 17 2 2 4 2 2 3" xfId="177" xr:uid="{00000000-0005-0000-0000-0000B3000000}"/>
    <cellStyle name="Обычный 17 2 2 4 2 3" xfId="204" xr:uid="{00000000-0005-0000-0000-0000B4000000}"/>
    <cellStyle name="Обычный 17 2 2 4 3" xfId="205" xr:uid="{00000000-0005-0000-0000-0000B5000000}"/>
    <cellStyle name="Обычный 17 2 2 5" xfId="206" xr:uid="{00000000-0005-0000-0000-0000B6000000}"/>
    <cellStyle name="Обычный 17 2 3" xfId="207" xr:uid="{00000000-0005-0000-0000-0000B7000000}"/>
    <cellStyle name="Обычный 17 3" xfId="62" xr:uid="{00000000-0005-0000-0000-0000B8000000}"/>
    <cellStyle name="Обычный 17 3 2" xfId="208" xr:uid="{00000000-0005-0000-0000-0000B9000000}"/>
    <cellStyle name="Обычный 17 4" xfId="67" xr:uid="{00000000-0005-0000-0000-0000BA000000}"/>
    <cellStyle name="Обычный 17 4 2" xfId="146" xr:uid="{00000000-0005-0000-0000-0000BB000000}"/>
    <cellStyle name="Обычный 17 4 2 2" xfId="178" xr:uid="{00000000-0005-0000-0000-0000BC000000}"/>
    <cellStyle name="Обычный 17 4 3" xfId="147" xr:uid="{00000000-0005-0000-0000-0000BD000000}"/>
    <cellStyle name="Обычный 17 4 4" xfId="179" xr:uid="{00000000-0005-0000-0000-0000BE000000}"/>
    <cellStyle name="Обычный 17 4 4 2" xfId="209" xr:uid="{00000000-0005-0000-0000-0000BF000000}"/>
    <cellStyle name="Обычный 17 4 4 2 2" xfId="332" xr:uid="{00000000-0005-0000-0000-0000C0000000}"/>
    <cellStyle name="Обычный 17 4 4 3" xfId="210" xr:uid="{00000000-0005-0000-0000-0000C1000000}"/>
    <cellStyle name="Обычный 17 4 4 4" xfId="272" xr:uid="{00000000-0005-0000-0000-0000C2000000}"/>
    <cellStyle name="Обычный 17 4 4 4 2" xfId="333" xr:uid="{00000000-0005-0000-0000-0000C3000000}"/>
    <cellStyle name="Обычный 17 4 4 4 2 2" xfId="334" xr:uid="{00000000-0005-0000-0000-0000C4000000}"/>
    <cellStyle name="Обычный 17 4 4 5" xfId="273" xr:uid="{00000000-0005-0000-0000-0000C5000000}"/>
    <cellStyle name="Обычный 17 4 4 5 2" xfId="274" xr:uid="{00000000-0005-0000-0000-0000C6000000}"/>
    <cellStyle name="Обычный 17 4 4 5 3" xfId="275" xr:uid="{00000000-0005-0000-0000-0000C7000000}"/>
    <cellStyle name="Обычный 17 4 4 5 4" xfId="254" xr:uid="{00000000-0005-0000-0000-0000C8000000}"/>
    <cellStyle name="Обычный 17 4 4 5 4 2" xfId="276" xr:uid="{00000000-0005-0000-0000-0000C9000000}"/>
    <cellStyle name="Обычный 17 4 4 5 4 3" xfId="304" xr:uid="{00000000-0005-0000-0000-0000CA000000}"/>
    <cellStyle name="Обычный 17 4 4 5 4 4" xfId="335" xr:uid="{00000000-0005-0000-0000-0000CB000000}"/>
    <cellStyle name="Обычный 17 4 4 5 4 5" xfId="381" xr:uid="{00000000-0005-0000-0000-0000CC000000}"/>
    <cellStyle name="Обычный 17 4 4 6" xfId="277" xr:uid="{00000000-0005-0000-0000-0000CD000000}"/>
    <cellStyle name="Обычный 17 4 4 7" xfId="278" xr:uid="{00000000-0005-0000-0000-0000CE000000}"/>
    <cellStyle name="Обычный 17 4 4 8" xfId="279" xr:uid="{00000000-0005-0000-0000-0000CF000000}"/>
    <cellStyle name="Обычный 17 4 4 8 2" xfId="280" xr:uid="{00000000-0005-0000-0000-0000D0000000}"/>
    <cellStyle name="Обычный 17 4 4 8 3" xfId="336" xr:uid="{00000000-0005-0000-0000-0000D1000000}"/>
    <cellStyle name="Обычный 17 4 4 8 3 2" xfId="337" xr:uid="{00000000-0005-0000-0000-0000D2000000}"/>
    <cellStyle name="Обычный 17 4 4 8 3 3" xfId="382" xr:uid="{00000000-0005-0000-0000-0000D3000000}"/>
    <cellStyle name="Обычный 17 4 4 8 4" xfId="338" xr:uid="{00000000-0005-0000-0000-0000D4000000}"/>
    <cellStyle name="Обычный 17 4 5" xfId="180" xr:uid="{00000000-0005-0000-0000-0000D5000000}"/>
    <cellStyle name="Обычный 17 4 6" xfId="181" xr:uid="{00000000-0005-0000-0000-0000D6000000}"/>
    <cellStyle name="Обычный 17 5" xfId="71" xr:uid="{00000000-0005-0000-0000-0000D7000000}"/>
    <cellStyle name="Обычный 17 5 2" xfId="131" xr:uid="{00000000-0005-0000-0000-0000D8000000}"/>
    <cellStyle name="Обычный 17 5 2 2" xfId="211" xr:uid="{00000000-0005-0000-0000-0000D9000000}"/>
    <cellStyle name="Обычный 17 5 3" xfId="132" xr:uid="{00000000-0005-0000-0000-0000DA000000}"/>
    <cellStyle name="Обычный 17 5 3 2" xfId="212" xr:uid="{00000000-0005-0000-0000-0000DB000000}"/>
    <cellStyle name="Обычный 17 5 4" xfId="127" xr:uid="{00000000-0005-0000-0000-0000DC000000}"/>
    <cellStyle name="Обычный 17 5 4 2" xfId="148" xr:uid="{00000000-0005-0000-0000-0000DD000000}"/>
    <cellStyle name="Обычный 17 5 4 2 2" xfId="149" xr:uid="{00000000-0005-0000-0000-0000DE000000}"/>
    <cellStyle name="Обычный 17 5 4 2 2 2" xfId="213" xr:uid="{00000000-0005-0000-0000-0000DF000000}"/>
    <cellStyle name="Обычный 17 5 4 2 2 2 2" xfId="281" xr:uid="{00000000-0005-0000-0000-0000E0000000}"/>
    <cellStyle name="Обычный 17 5 4 2 2 2 2 2" xfId="339" xr:uid="{00000000-0005-0000-0000-0000E1000000}"/>
    <cellStyle name="Обычный 17 5 4 2 2 2 3" xfId="340" xr:uid="{00000000-0005-0000-0000-0000E2000000}"/>
    <cellStyle name="Обычный 17 5 4 3" xfId="214" xr:uid="{00000000-0005-0000-0000-0000E3000000}"/>
    <cellStyle name="Обычный 17 5 5" xfId="150" xr:uid="{00000000-0005-0000-0000-0000E4000000}"/>
    <cellStyle name="Обычный 17 5 5 2" xfId="215" xr:uid="{00000000-0005-0000-0000-0000E5000000}"/>
    <cellStyle name="Обычный 17 5 6" xfId="134" xr:uid="{00000000-0005-0000-0000-0000E6000000}"/>
    <cellStyle name="Обычный 17 5 6 2" xfId="182" xr:uid="{00000000-0005-0000-0000-0000E7000000}"/>
    <cellStyle name="Обычный 17 5 6 2 2" xfId="216" xr:uid="{00000000-0005-0000-0000-0000E8000000}"/>
    <cellStyle name="Обычный 17 5 6 2 2 2" xfId="217" xr:uid="{00000000-0005-0000-0000-0000E9000000}"/>
    <cellStyle name="Обычный 17 5 6 2 2 3" xfId="218" xr:uid="{00000000-0005-0000-0000-0000EA000000}"/>
    <cellStyle name="Обычный 17 5 6 2 2 4" xfId="219" xr:uid="{00000000-0005-0000-0000-0000EB000000}"/>
    <cellStyle name="Обычный 17 5 6 2 2 4 2" xfId="282" xr:uid="{00000000-0005-0000-0000-0000EC000000}"/>
    <cellStyle name="Обычный 17 5 6 2 2 4 2 2" xfId="341" xr:uid="{00000000-0005-0000-0000-0000ED000000}"/>
    <cellStyle name="Обычный 17 5 6 2 2 5" xfId="283" xr:uid="{00000000-0005-0000-0000-0000EE000000}"/>
    <cellStyle name="Обычный 17 5 6 2 2 5 2" xfId="284" xr:uid="{00000000-0005-0000-0000-0000EF000000}"/>
    <cellStyle name="Обычный 17 5 6 2 2 5 2 2" xfId="256" xr:uid="{00000000-0005-0000-0000-0000F0000000}"/>
    <cellStyle name="Обычный 17 5 6 2 2 5 2 2 2" xfId="342" xr:uid="{00000000-0005-0000-0000-0000F1000000}"/>
    <cellStyle name="Обычный 17 5 6 2 2 5 2 2 2 2" xfId="343" xr:uid="{00000000-0005-0000-0000-0000F2000000}"/>
    <cellStyle name="Обычный 17 5 6 2 2 5 2 2 2 2 2" xfId="307" xr:uid="{00000000-0005-0000-0000-0000F3000000}"/>
    <cellStyle name="Обычный 17 5 6 2 2 5 2 2 2 2 2 2" xfId="374" xr:uid="{00000000-0005-0000-0000-0000F4000000}"/>
    <cellStyle name="Обычный 17 5 6 2 3" xfId="220" xr:uid="{00000000-0005-0000-0000-0000F5000000}"/>
    <cellStyle name="Обычный 17 5 6 2 3 2" xfId="344" xr:uid="{00000000-0005-0000-0000-0000F6000000}"/>
    <cellStyle name="Обычный 17 5 6 2 4" xfId="250" xr:uid="{00000000-0005-0000-0000-0000F7000000}"/>
    <cellStyle name="Обычный 17 5 6 2 4 2" xfId="302" xr:uid="{00000000-0005-0000-0000-0000F8000000}"/>
    <cellStyle name="Обычный 17 5 6 2 4 2 2" xfId="370" xr:uid="{00000000-0005-0000-0000-0000F9000000}"/>
    <cellStyle name="Обычный 17 5 6 2 4 3" xfId="365" xr:uid="{00000000-0005-0000-0000-0000FA000000}"/>
    <cellStyle name="Обычный 17 5 6 2 5" xfId="297" xr:uid="{00000000-0005-0000-0000-0000FB000000}"/>
    <cellStyle name="Обычный 17 5 6 2 5 2" xfId="364" xr:uid="{00000000-0005-0000-0000-0000FC000000}"/>
    <cellStyle name="Обычный 17 5 6 2 6" xfId="358" xr:uid="{00000000-0005-0000-0000-0000FD000000}"/>
    <cellStyle name="Обычный 17 5 6 3" xfId="221" xr:uid="{00000000-0005-0000-0000-0000FE000000}"/>
    <cellStyle name="Обычный 17 5 6 3 2" xfId="222" xr:uid="{00000000-0005-0000-0000-0000FF000000}"/>
    <cellStyle name="Обычный 17 5 6 3 3" xfId="223" xr:uid="{00000000-0005-0000-0000-000000010000}"/>
    <cellStyle name="Обычный 17 5 6 3 4" xfId="224" xr:uid="{00000000-0005-0000-0000-000001010000}"/>
    <cellStyle name="Обычный 17 5 6 3 4 2" xfId="285" xr:uid="{00000000-0005-0000-0000-000002010000}"/>
    <cellStyle name="Обычный 17 5 6 3 4 2 2" xfId="286" xr:uid="{00000000-0005-0000-0000-000003010000}"/>
    <cellStyle name="Обычный 17 5 6 3 4 2 3" xfId="287" xr:uid="{00000000-0005-0000-0000-000004010000}"/>
    <cellStyle name="Обычный 17 5 6 3 4 2 3 2" xfId="288" xr:uid="{00000000-0005-0000-0000-000005010000}"/>
    <cellStyle name="Обычный 17 5 6 3 4 2 3 2 2" xfId="255" xr:uid="{00000000-0005-0000-0000-000006010000}"/>
    <cellStyle name="Обычный 17 5 6 3 4 2 3 2 2 2" xfId="345" xr:uid="{00000000-0005-0000-0000-000007010000}"/>
    <cellStyle name="Обычный 17 5 6 3 4 2 3 2 2 2 2" xfId="305" xr:uid="{00000000-0005-0000-0000-000008010000}"/>
    <cellStyle name="Обычный 17 5 6 3 4 2 3 2 2 2 2 2" xfId="306" xr:uid="{00000000-0005-0000-0000-000009010000}"/>
    <cellStyle name="Обычный 17 5 6 3 4 2 3 2 2 2 2 2 2" xfId="373" xr:uid="{00000000-0005-0000-0000-00000A010000}"/>
    <cellStyle name="Обычный 17 5 6 3 5" xfId="289" xr:uid="{00000000-0005-0000-0000-00000B010000}"/>
    <cellStyle name="Обычный 17 5 6 3 5 2" xfId="290" xr:uid="{00000000-0005-0000-0000-00000C010000}"/>
    <cellStyle name="Обычный 17 5 6 3 5 2 2" xfId="291" xr:uid="{00000000-0005-0000-0000-00000D010000}"/>
    <cellStyle name="Обычный 17 5 6 3 5 2 2 2" xfId="346" xr:uid="{00000000-0005-0000-0000-00000E010000}"/>
    <cellStyle name="Обычный 17 5 6 3 5 2 3" xfId="347" xr:uid="{00000000-0005-0000-0000-00000F010000}"/>
    <cellStyle name="Обычный 17 5 6 4" xfId="248" xr:uid="{00000000-0005-0000-0000-000010010000}"/>
    <cellStyle name="Обычный 17 5 6 4 2" xfId="300" xr:uid="{00000000-0005-0000-0000-000011010000}"/>
    <cellStyle name="Обычный 17 5 6 4 2 2" xfId="368" xr:uid="{00000000-0005-0000-0000-000012010000}"/>
    <cellStyle name="Обычный 17 5 6 4 3" xfId="360" xr:uid="{00000000-0005-0000-0000-000013010000}"/>
    <cellStyle name="Обычный 17 5 6 5" xfId="294" xr:uid="{00000000-0005-0000-0000-000014010000}"/>
    <cellStyle name="Обычный 17 5 6 5 2" xfId="363" xr:uid="{00000000-0005-0000-0000-000015010000}"/>
    <cellStyle name="Обычный 17 5 6 6" xfId="353" xr:uid="{00000000-0005-0000-0000-000016010000}"/>
    <cellStyle name="Обычный 17 5 7" xfId="225" xr:uid="{00000000-0005-0000-0000-000017010000}"/>
    <cellStyle name="Обычный 17 6" xfId="136" xr:uid="{00000000-0005-0000-0000-000018010000}"/>
    <cellStyle name="Обычный 17 6 2" xfId="151" xr:uid="{00000000-0005-0000-0000-000019010000}"/>
    <cellStyle name="Обычный 17 6 2 2" xfId="183" xr:uid="{00000000-0005-0000-0000-00001A010000}"/>
    <cellStyle name="Обычный 17 6 2 2 2" xfId="169" xr:uid="{00000000-0005-0000-0000-00001B010000}"/>
    <cellStyle name="Обычный 17 6 3" xfId="226" xr:uid="{00000000-0005-0000-0000-00001C010000}"/>
    <cellStyle name="Обычный 17 6 3 2" xfId="227" xr:uid="{00000000-0005-0000-0000-00001D010000}"/>
    <cellStyle name="Обычный 17 6 3 2 2" xfId="348" xr:uid="{00000000-0005-0000-0000-00001E010000}"/>
    <cellStyle name="Обычный 17 6 3 2 3" xfId="383" xr:uid="{00000000-0005-0000-0000-00001F010000}"/>
    <cellStyle name="Обычный 17 7" xfId="152" xr:uid="{00000000-0005-0000-0000-000020010000}"/>
    <cellStyle name="Обычный 17 7 2" xfId="185" xr:uid="{00000000-0005-0000-0000-000021010000}"/>
    <cellStyle name="Обычный 17 8" xfId="153" xr:uid="{00000000-0005-0000-0000-000022010000}"/>
    <cellStyle name="Обычный 17 9" xfId="184" xr:uid="{00000000-0005-0000-0000-000023010000}"/>
    <cellStyle name="Обычный 18" xfId="70" xr:uid="{00000000-0005-0000-0000-000024010000}"/>
    <cellStyle name="Обычный 18 2" xfId="228" xr:uid="{00000000-0005-0000-0000-000025010000}"/>
    <cellStyle name="Обычный 19" xfId="66" xr:uid="{00000000-0005-0000-0000-000026010000}"/>
    <cellStyle name="Обычный 2" xfId="1" xr:uid="{00000000-0005-0000-0000-000027010000}"/>
    <cellStyle name="Обычный 2 2" xfId="29" xr:uid="{00000000-0005-0000-0000-000028010000}"/>
    <cellStyle name="Обычный 2 2 2" xfId="39" xr:uid="{00000000-0005-0000-0000-000029010000}"/>
    <cellStyle name="Обычный 2 3" xfId="162" xr:uid="{00000000-0005-0000-0000-00002A010000}"/>
    <cellStyle name="Обычный 2 4" xfId="52" xr:uid="{00000000-0005-0000-0000-00002B010000}"/>
    <cellStyle name="Обычный 20" xfId="154" xr:uid="{00000000-0005-0000-0000-00002C010000}"/>
    <cellStyle name="Обычный 20 2" xfId="229" xr:uid="{00000000-0005-0000-0000-00002D010000}"/>
    <cellStyle name="Обычный 21" xfId="155" xr:uid="{00000000-0005-0000-0000-00002E010000}"/>
    <cellStyle name="Обычный 21 2" xfId="230" xr:uid="{00000000-0005-0000-0000-00002F010000}"/>
    <cellStyle name="Обычный 22" xfId="156" xr:uid="{00000000-0005-0000-0000-000030010000}"/>
    <cellStyle name="Обычный 22 2" xfId="231" xr:uid="{00000000-0005-0000-0000-000031010000}"/>
    <cellStyle name="Обычный 23" xfId="133" xr:uid="{00000000-0005-0000-0000-000032010000}"/>
    <cellStyle name="Обычный 23 2" xfId="232" xr:uid="{00000000-0005-0000-0000-000033010000}"/>
    <cellStyle name="Обычный 23 2 2" xfId="251" xr:uid="{00000000-0005-0000-0000-000034010000}"/>
    <cellStyle name="Обычный 23 2 3" xfId="298" xr:uid="{00000000-0005-0000-0000-000035010000}"/>
    <cellStyle name="Обычный 23 2 3 2" xfId="366" xr:uid="{00000000-0005-0000-0000-000036010000}"/>
    <cellStyle name="Обычный 23 2 4" xfId="359" xr:uid="{00000000-0005-0000-0000-000037010000}"/>
    <cellStyle name="Обычный 24" xfId="160" xr:uid="{00000000-0005-0000-0000-000038010000}"/>
    <cellStyle name="Обычный 24 2" xfId="233" xr:uid="{00000000-0005-0000-0000-000039010000}"/>
    <cellStyle name="Обычный 25" xfId="234" xr:uid="{00000000-0005-0000-0000-00003A010000}"/>
    <cellStyle name="Обычный 26" xfId="235" xr:uid="{00000000-0005-0000-0000-00003B010000}"/>
    <cellStyle name="Обычный 27" xfId="236" xr:uid="{00000000-0005-0000-0000-00003C010000}"/>
    <cellStyle name="Обычный 28" xfId="293" xr:uid="{00000000-0005-0000-0000-00003D010000}"/>
    <cellStyle name="Обычный 29" xfId="391" xr:uid="{00000000-0005-0000-0000-00003E010000}"/>
    <cellStyle name="Обычный 3" xfId="3" xr:uid="{00000000-0005-0000-0000-00003F010000}"/>
    <cellStyle name="Обычный 3 2" xfId="41" xr:uid="{00000000-0005-0000-0000-000040010000}"/>
    <cellStyle name="Обычный 3 2 2" xfId="395" xr:uid="{00000000-0005-0000-0000-000041010000}"/>
    <cellStyle name="Обычный 3 3" xfId="53" xr:uid="{00000000-0005-0000-0000-000042010000}"/>
    <cellStyle name="Обычный 3 4" xfId="2" xr:uid="{00000000-0005-0000-0000-000043010000}"/>
    <cellStyle name="Обычный 3 4 2" xfId="349" xr:uid="{00000000-0005-0000-0000-000044010000}"/>
    <cellStyle name="Обычный 3 4 3" xfId="396" xr:uid="{00000000-0005-0000-0000-000045010000}"/>
    <cellStyle name="Обычный 3 5" xfId="30" xr:uid="{00000000-0005-0000-0000-000046010000}"/>
    <cellStyle name="Обычный 3 6" xfId="394" xr:uid="{00000000-0005-0000-0000-000047010000}"/>
    <cellStyle name="Обычный 30" xfId="392" xr:uid="{00000000-0005-0000-0000-000048010000}"/>
    <cellStyle name="Обычный 31" xfId="393" xr:uid="{00000000-0005-0000-0000-000049010000}"/>
    <cellStyle name="Обычный 4" xfId="5" xr:uid="{00000000-0005-0000-0000-00004A010000}"/>
    <cellStyle name="Обычный 4 2" xfId="27" xr:uid="{00000000-0005-0000-0000-00004B010000}"/>
    <cellStyle name="Обычный 4 2 2" xfId="65" xr:uid="{00000000-0005-0000-0000-00004C010000}"/>
    <cellStyle name="Обычный 4 3" xfId="31" xr:uid="{00000000-0005-0000-0000-00004D010000}"/>
    <cellStyle name="Обычный 5" xfId="4" xr:uid="{00000000-0005-0000-0000-00004E010000}"/>
    <cellStyle name="Обычный 5 2" xfId="32" xr:uid="{00000000-0005-0000-0000-00004F010000}"/>
    <cellStyle name="Обычный 5 3" xfId="397" xr:uid="{00000000-0005-0000-0000-000050010000}"/>
    <cellStyle name="Обычный 6" xfId="33" xr:uid="{00000000-0005-0000-0000-000051010000}"/>
    <cellStyle name="Обычный 6 2" xfId="59" xr:uid="{00000000-0005-0000-0000-000052010000}"/>
    <cellStyle name="Обычный 6 3" xfId="119" xr:uid="{00000000-0005-0000-0000-000053010000}"/>
    <cellStyle name="Обычный 7" xfId="34" xr:uid="{00000000-0005-0000-0000-000054010000}"/>
    <cellStyle name="Обычный 8" xfId="38" xr:uid="{00000000-0005-0000-0000-000055010000}"/>
    <cellStyle name="Обычный 8 2" xfId="54" xr:uid="{00000000-0005-0000-0000-000056010000}"/>
    <cellStyle name="Обычный 9" xfId="40" xr:uid="{00000000-0005-0000-0000-000057010000}"/>
    <cellStyle name="Обычный 9 2" xfId="55" xr:uid="{00000000-0005-0000-0000-000058010000}"/>
    <cellStyle name="Обычный 9 2 2" xfId="56" xr:uid="{00000000-0005-0000-0000-000059010000}"/>
    <cellStyle name="Обычный 9 2 2 2" xfId="64" xr:uid="{00000000-0005-0000-0000-00005A010000}"/>
    <cellStyle name="Обычный 9 2 2 2 2" xfId="73" xr:uid="{00000000-0005-0000-0000-00005B010000}"/>
    <cellStyle name="Обычный 9 2 2 2 2 2" xfId="157" xr:uid="{00000000-0005-0000-0000-00005C010000}"/>
    <cellStyle name="Обычный 9 2 2 2 2 3" xfId="138" xr:uid="{00000000-0005-0000-0000-00005D010000}"/>
    <cellStyle name="Обычный 9 2 2 2 2 3 2" xfId="165" xr:uid="{00000000-0005-0000-0000-00005E010000}"/>
    <cellStyle name="Обычный 9 2 2 2 2 3 2 2" xfId="237" xr:uid="{00000000-0005-0000-0000-00005F010000}"/>
    <cellStyle name="Обычный 9 2 2 2 2 4" xfId="238" xr:uid="{00000000-0005-0000-0000-000060010000}"/>
    <cellStyle name="Обычный 9 2 2 2 2 4 2" xfId="350" xr:uid="{00000000-0005-0000-0000-000061010000}"/>
    <cellStyle name="Обычный 9 2 2 2 2 4 3" xfId="384" xr:uid="{00000000-0005-0000-0000-000062010000}"/>
    <cellStyle name="Обычный 9 2 2 2 2 4 4" xfId="389" xr:uid="{00000000-0005-0000-0000-000063010000}"/>
    <cellStyle name="Обычный 9 2 2 2 3" xfId="79" xr:uid="{00000000-0005-0000-0000-000064010000}"/>
    <cellStyle name="Обычный 9 2 2 2 3 2" xfId="139" xr:uid="{00000000-0005-0000-0000-000065010000}"/>
    <cellStyle name="Обычный 9 2 2 2 3 2 2" xfId="239" xr:uid="{00000000-0005-0000-0000-000066010000}"/>
    <cellStyle name="Обычный 9 2 2 2 3 3" xfId="164" xr:uid="{00000000-0005-0000-0000-000067010000}"/>
    <cellStyle name="Обычный 9 2 2 2 3 4" xfId="292" xr:uid="{00000000-0005-0000-0000-000068010000}"/>
    <cellStyle name="Обычный 9 2 2 2 3 5" xfId="352" xr:uid="{00000000-0005-0000-0000-000069010000}"/>
    <cellStyle name="Обычный 9 2 2 2 3 5 2" xfId="387" xr:uid="{00000000-0005-0000-0000-00006A010000}"/>
    <cellStyle name="Обычный 9 2 2 2 3 6" xfId="367" xr:uid="{00000000-0005-0000-0000-00006B010000}"/>
    <cellStyle name="Обычный 9 2 2 2 3 6 2" xfId="386" xr:uid="{00000000-0005-0000-0000-00006C010000}"/>
    <cellStyle name="Обычный 9 2 2 2 4" xfId="80" xr:uid="{00000000-0005-0000-0000-00006D010000}"/>
    <cellStyle name="Обычный 9 2 2 2 4 2" xfId="159" xr:uid="{00000000-0005-0000-0000-00006E010000}"/>
    <cellStyle name="Обычный 9 2 2 2 4 3" xfId="163" xr:uid="{00000000-0005-0000-0000-00006F010000}"/>
    <cellStyle name="Обычный 9 2 2 2 5" xfId="137" xr:uid="{00000000-0005-0000-0000-000070010000}"/>
    <cellStyle name="Обычный 9 2 2 3" xfId="240" xr:uid="{00000000-0005-0000-0000-000071010000}"/>
    <cellStyle name="Обычный 9 2 3" xfId="63" xr:uid="{00000000-0005-0000-0000-000072010000}"/>
    <cellStyle name="Обычный 9 2 3 2" xfId="82" xr:uid="{00000000-0005-0000-0000-000073010000}"/>
    <cellStyle name="Обычный 9 2 3 2 2" xfId="158" xr:uid="{00000000-0005-0000-0000-000074010000}"/>
    <cellStyle name="Обычный 9 2 3 2 3" xfId="241" xr:uid="{00000000-0005-0000-0000-000075010000}"/>
    <cellStyle name="Обычный 9 2 3 2 3 2" xfId="351" xr:uid="{00000000-0005-0000-0000-000076010000}"/>
    <cellStyle name="Обычный 9 2 3 2 3 3" xfId="385" xr:uid="{00000000-0005-0000-0000-000077010000}"/>
    <cellStyle name="Обычный 9 2 3 2 3 4" xfId="390" xr:uid="{00000000-0005-0000-0000-000078010000}"/>
    <cellStyle name="Обычный 9 2 3 3" xfId="140" xr:uid="{00000000-0005-0000-0000-000079010000}"/>
    <cellStyle name="Обычный 9 2 3 3 2" xfId="242" xr:uid="{00000000-0005-0000-0000-00007A010000}"/>
    <cellStyle name="Обычный 9 2 3 4" xfId="166" xr:uid="{00000000-0005-0000-0000-00007B010000}"/>
    <cellStyle name="Обычный 9 2 4" xfId="68" xr:uid="{00000000-0005-0000-0000-00007C010000}"/>
    <cellStyle name="Обычный 9 2 4 2" xfId="243" xr:uid="{00000000-0005-0000-0000-00007D010000}"/>
    <cellStyle name="Обычный 9 2 4 2 2" xfId="244" xr:uid="{00000000-0005-0000-0000-00007E010000}"/>
    <cellStyle name="Обычный 9 2 5" xfId="245" xr:uid="{00000000-0005-0000-0000-00007F010000}"/>
    <cellStyle name="Обычный 9 3" xfId="246" xr:uid="{00000000-0005-0000-0000-000080010000}"/>
    <cellStyle name="Плохой 2" xfId="120" xr:uid="{00000000-0005-0000-0000-000081010000}"/>
    <cellStyle name="Пояснение 2" xfId="121" xr:uid="{00000000-0005-0000-0000-000082010000}"/>
    <cellStyle name="Примечание 2" xfId="122" xr:uid="{00000000-0005-0000-0000-000083010000}"/>
    <cellStyle name="Примечание 3" xfId="398" xr:uid="{00000000-0005-0000-0000-000084010000}"/>
    <cellStyle name="Процентный 2" xfId="35" xr:uid="{00000000-0005-0000-0000-000085010000}"/>
    <cellStyle name="Процентный 3" xfId="57" xr:uid="{00000000-0005-0000-0000-000086010000}"/>
    <cellStyle name="Процентный 3 2" xfId="247" xr:uid="{00000000-0005-0000-0000-000087010000}"/>
    <cellStyle name="Связанная ячейка 2" xfId="123" xr:uid="{00000000-0005-0000-0000-000088010000}"/>
    <cellStyle name="Стиль 1" xfId="28" xr:uid="{00000000-0005-0000-0000-000089010000}"/>
    <cellStyle name="Текст предупреждения 2" xfId="124" xr:uid="{00000000-0005-0000-0000-00008A010000}"/>
    <cellStyle name="Тысячи [0]_Розподіл (2)" xfId="36" xr:uid="{00000000-0005-0000-0000-00008B010000}"/>
    <cellStyle name="Тысячи_Розподіл (2)" xfId="37" xr:uid="{00000000-0005-0000-0000-00008C010000}"/>
    <cellStyle name="Финансовый 2" xfId="78" xr:uid="{00000000-0005-0000-0000-00008D010000}"/>
    <cellStyle name="Хороший 2" xfId="125" xr:uid="{00000000-0005-0000-0000-00008E01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arciz-rada.gov.ua/doc/8/pr/10/8_10_pr2_d1.doc" TargetMode="External"/><Relationship Id="rId1" Type="http://schemas.openxmlformats.org/officeDocument/2006/relationships/hyperlink" Target="http://www.arciz-rada.gov.ua/doc/8/pr/10/8_10_pr2_d1.doc"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1"/>
  <sheetViews>
    <sheetView view="pageBreakPreview" topLeftCell="B100" zoomScale="80" zoomScaleNormal="100" zoomScaleSheetLayoutView="80" workbookViewId="0">
      <selection activeCell="E89" sqref="E89"/>
    </sheetView>
  </sheetViews>
  <sheetFormatPr defaultRowHeight="12.75"/>
  <cols>
    <col min="1" max="1" width="0" style="1" hidden="1" customWidth="1"/>
    <col min="2" max="2" width="11.7109375" style="1" customWidth="1"/>
    <col min="3" max="3" width="60.85546875" style="1" customWidth="1"/>
    <col min="4" max="4" width="21.28515625" style="13" customWidth="1"/>
    <col min="5" max="5" width="22.28515625" style="13" customWidth="1"/>
    <col min="6" max="6" width="21.140625" style="13" customWidth="1"/>
    <col min="7" max="7" width="13.28515625" style="13" customWidth="1"/>
    <col min="8" max="9" width="9.140625" style="1"/>
    <col min="10" max="10" width="11.42578125" style="1" bestFit="1" customWidth="1"/>
    <col min="11" max="11" width="14" style="1" customWidth="1"/>
    <col min="12" max="254" width="9.140625" style="1"/>
    <col min="255" max="255" width="0" style="1" hidden="1" customWidth="1"/>
    <col min="256" max="256" width="12" style="1" customWidth="1"/>
    <col min="257" max="257" width="38.42578125" style="1" customWidth="1"/>
    <col min="258" max="260" width="13" style="1" customWidth="1"/>
    <col min="261" max="262" width="13.28515625" style="1" customWidth="1"/>
    <col min="263" max="263" width="10.7109375" style="1" customWidth="1"/>
    <col min="264" max="510" width="9.140625" style="1"/>
    <col min="511" max="511" width="0" style="1" hidden="1" customWidth="1"/>
    <col min="512" max="512" width="12" style="1" customWidth="1"/>
    <col min="513" max="513" width="38.42578125" style="1" customWidth="1"/>
    <col min="514" max="516" width="13" style="1" customWidth="1"/>
    <col min="517" max="518" width="13.28515625" style="1" customWidth="1"/>
    <col min="519" max="519" width="10.7109375" style="1" customWidth="1"/>
    <col min="520" max="766" width="9.140625" style="1"/>
    <col min="767" max="767" width="0" style="1" hidden="1" customWidth="1"/>
    <col min="768" max="768" width="12" style="1" customWidth="1"/>
    <col min="769" max="769" width="38.42578125" style="1" customWidth="1"/>
    <col min="770" max="772" width="13" style="1" customWidth="1"/>
    <col min="773" max="774" width="13.28515625" style="1" customWidth="1"/>
    <col min="775" max="775" width="10.7109375" style="1" customWidth="1"/>
    <col min="776" max="1022" width="9.140625" style="1"/>
    <col min="1023" max="1023" width="0" style="1" hidden="1" customWidth="1"/>
    <col min="1024" max="1024" width="12" style="1" customWidth="1"/>
    <col min="1025" max="1025" width="38.42578125" style="1" customWidth="1"/>
    <col min="1026" max="1028" width="13" style="1" customWidth="1"/>
    <col min="1029" max="1030" width="13.28515625" style="1" customWidth="1"/>
    <col min="1031" max="1031" width="10.7109375" style="1" customWidth="1"/>
    <col min="1032" max="1278" width="9.140625" style="1"/>
    <col min="1279" max="1279" width="0" style="1" hidden="1" customWidth="1"/>
    <col min="1280" max="1280" width="12" style="1" customWidth="1"/>
    <col min="1281" max="1281" width="38.42578125" style="1" customWidth="1"/>
    <col min="1282" max="1284" width="13" style="1" customWidth="1"/>
    <col min="1285" max="1286" width="13.28515625" style="1" customWidth="1"/>
    <col min="1287" max="1287" width="10.7109375" style="1" customWidth="1"/>
    <col min="1288" max="1534" width="9.140625" style="1"/>
    <col min="1535" max="1535" width="0" style="1" hidden="1" customWidth="1"/>
    <col min="1536" max="1536" width="12" style="1" customWidth="1"/>
    <col min="1537" max="1537" width="38.42578125" style="1" customWidth="1"/>
    <col min="1538" max="1540" width="13" style="1" customWidth="1"/>
    <col min="1541" max="1542" width="13.28515625" style="1" customWidth="1"/>
    <col min="1543" max="1543" width="10.7109375" style="1" customWidth="1"/>
    <col min="1544" max="1790" width="9.140625" style="1"/>
    <col min="1791" max="1791" width="0" style="1" hidden="1" customWidth="1"/>
    <col min="1792" max="1792" width="12" style="1" customWidth="1"/>
    <col min="1793" max="1793" width="38.42578125" style="1" customWidth="1"/>
    <col min="1794" max="1796" width="13" style="1" customWidth="1"/>
    <col min="1797" max="1798" width="13.28515625" style="1" customWidth="1"/>
    <col min="1799" max="1799" width="10.7109375" style="1" customWidth="1"/>
    <col min="1800" max="2046" width="9.140625" style="1"/>
    <col min="2047" max="2047" width="0" style="1" hidden="1" customWidth="1"/>
    <col min="2048" max="2048" width="12" style="1" customWidth="1"/>
    <col min="2049" max="2049" width="38.42578125" style="1" customWidth="1"/>
    <col min="2050" max="2052" width="13" style="1" customWidth="1"/>
    <col min="2053" max="2054" width="13.28515625" style="1" customWidth="1"/>
    <col min="2055" max="2055" width="10.7109375" style="1" customWidth="1"/>
    <col min="2056" max="2302" width="9.140625" style="1"/>
    <col min="2303" max="2303" width="0" style="1" hidden="1" customWidth="1"/>
    <col min="2304" max="2304" width="12" style="1" customWidth="1"/>
    <col min="2305" max="2305" width="38.42578125" style="1" customWidth="1"/>
    <col min="2306" max="2308" width="13" style="1" customWidth="1"/>
    <col min="2309" max="2310" width="13.28515625" style="1" customWidth="1"/>
    <col min="2311" max="2311" width="10.7109375" style="1" customWidth="1"/>
    <col min="2312" max="2558" width="9.140625" style="1"/>
    <col min="2559" max="2559" width="0" style="1" hidden="1" customWidth="1"/>
    <col min="2560" max="2560" width="12" style="1" customWidth="1"/>
    <col min="2561" max="2561" width="38.42578125" style="1" customWidth="1"/>
    <col min="2562" max="2564" width="13" style="1" customWidth="1"/>
    <col min="2565" max="2566" width="13.28515625" style="1" customWidth="1"/>
    <col min="2567" max="2567" width="10.7109375" style="1" customWidth="1"/>
    <col min="2568" max="2814" width="9.140625" style="1"/>
    <col min="2815" max="2815" width="0" style="1" hidden="1" customWidth="1"/>
    <col min="2816" max="2816" width="12" style="1" customWidth="1"/>
    <col min="2817" max="2817" width="38.42578125" style="1" customWidth="1"/>
    <col min="2818" max="2820" width="13" style="1" customWidth="1"/>
    <col min="2821" max="2822" width="13.28515625" style="1" customWidth="1"/>
    <col min="2823" max="2823" width="10.7109375" style="1" customWidth="1"/>
    <col min="2824" max="3070" width="9.140625" style="1"/>
    <col min="3071" max="3071" width="0" style="1" hidden="1" customWidth="1"/>
    <col min="3072" max="3072" width="12" style="1" customWidth="1"/>
    <col min="3073" max="3073" width="38.42578125" style="1" customWidth="1"/>
    <col min="3074" max="3076" width="13" style="1" customWidth="1"/>
    <col min="3077" max="3078" width="13.28515625" style="1" customWidth="1"/>
    <col min="3079" max="3079" width="10.7109375" style="1" customWidth="1"/>
    <col min="3080" max="3326" width="9.140625" style="1"/>
    <col min="3327" max="3327" width="0" style="1" hidden="1" customWidth="1"/>
    <col min="3328" max="3328" width="12" style="1" customWidth="1"/>
    <col min="3329" max="3329" width="38.42578125" style="1" customWidth="1"/>
    <col min="3330" max="3332" width="13" style="1" customWidth="1"/>
    <col min="3333" max="3334" width="13.28515625" style="1" customWidth="1"/>
    <col min="3335" max="3335" width="10.7109375" style="1" customWidth="1"/>
    <col min="3336" max="3582" width="9.140625" style="1"/>
    <col min="3583" max="3583" width="0" style="1" hidden="1" customWidth="1"/>
    <col min="3584" max="3584" width="12" style="1" customWidth="1"/>
    <col min="3585" max="3585" width="38.42578125" style="1" customWidth="1"/>
    <col min="3586" max="3588" width="13" style="1" customWidth="1"/>
    <col min="3589" max="3590" width="13.28515625" style="1" customWidth="1"/>
    <col min="3591" max="3591" width="10.7109375" style="1" customWidth="1"/>
    <col min="3592" max="3838" width="9.140625" style="1"/>
    <col min="3839" max="3839" width="0" style="1" hidden="1" customWidth="1"/>
    <col min="3840" max="3840" width="12" style="1" customWidth="1"/>
    <col min="3841" max="3841" width="38.42578125" style="1" customWidth="1"/>
    <col min="3842" max="3844" width="13" style="1" customWidth="1"/>
    <col min="3845" max="3846" width="13.28515625" style="1" customWidth="1"/>
    <col min="3847" max="3847" width="10.7109375" style="1" customWidth="1"/>
    <col min="3848" max="4094" width="9.140625" style="1"/>
    <col min="4095" max="4095" width="0" style="1" hidden="1" customWidth="1"/>
    <col min="4096" max="4096" width="12" style="1" customWidth="1"/>
    <col min="4097" max="4097" width="38.42578125" style="1" customWidth="1"/>
    <col min="4098" max="4100" width="13" style="1" customWidth="1"/>
    <col min="4101" max="4102" width="13.28515625" style="1" customWidth="1"/>
    <col min="4103" max="4103" width="10.7109375" style="1" customWidth="1"/>
    <col min="4104" max="4350" width="9.140625" style="1"/>
    <col min="4351" max="4351" width="0" style="1" hidden="1" customWidth="1"/>
    <col min="4352" max="4352" width="12" style="1" customWidth="1"/>
    <col min="4353" max="4353" width="38.42578125" style="1" customWidth="1"/>
    <col min="4354" max="4356" width="13" style="1" customWidth="1"/>
    <col min="4357" max="4358" width="13.28515625" style="1" customWidth="1"/>
    <col min="4359" max="4359" width="10.7109375" style="1" customWidth="1"/>
    <col min="4360" max="4606" width="9.140625" style="1"/>
    <col min="4607" max="4607" width="0" style="1" hidden="1" customWidth="1"/>
    <col min="4608" max="4608" width="12" style="1" customWidth="1"/>
    <col min="4609" max="4609" width="38.42578125" style="1" customWidth="1"/>
    <col min="4610" max="4612" width="13" style="1" customWidth="1"/>
    <col min="4613" max="4614" width="13.28515625" style="1" customWidth="1"/>
    <col min="4615" max="4615" width="10.7109375" style="1" customWidth="1"/>
    <col min="4616" max="4862" width="9.140625" style="1"/>
    <col min="4863" max="4863" width="0" style="1" hidden="1" customWidth="1"/>
    <col min="4864" max="4864" width="12" style="1" customWidth="1"/>
    <col min="4865" max="4865" width="38.42578125" style="1" customWidth="1"/>
    <col min="4866" max="4868" width="13" style="1" customWidth="1"/>
    <col min="4869" max="4870" width="13.28515625" style="1" customWidth="1"/>
    <col min="4871" max="4871" width="10.7109375" style="1" customWidth="1"/>
    <col min="4872" max="5118" width="9.140625" style="1"/>
    <col min="5119" max="5119" width="0" style="1" hidden="1" customWidth="1"/>
    <col min="5120" max="5120" width="12" style="1" customWidth="1"/>
    <col min="5121" max="5121" width="38.42578125" style="1" customWidth="1"/>
    <col min="5122" max="5124" width="13" style="1" customWidth="1"/>
    <col min="5125" max="5126" width="13.28515625" style="1" customWidth="1"/>
    <col min="5127" max="5127" width="10.7109375" style="1" customWidth="1"/>
    <col min="5128" max="5374" width="9.140625" style="1"/>
    <col min="5375" max="5375" width="0" style="1" hidden="1" customWidth="1"/>
    <col min="5376" max="5376" width="12" style="1" customWidth="1"/>
    <col min="5377" max="5377" width="38.42578125" style="1" customWidth="1"/>
    <col min="5378" max="5380" width="13" style="1" customWidth="1"/>
    <col min="5381" max="5382" width="13.28515625" style="1" customWidth="1"/>
    <col min="5383" max="5383" width="10.7109375" style="1" customWidth="1"/>
    <col min="5384" max="5630" width="9.140625" style="1"/>
    <col min="5631" max="5631" width="0" style="1" hidden="1" customWidth="1"/>
    <col min="5632" max="5632" width="12" style="1" customWidth="1"/>
    <col min="5633" max="5633" width="38.42578125" style="1" customWidth="1"/>
    <col min="5634" max="5636" width="13" style="1" customWidth="1"/>
    <col min="5637" max="5638" width="13.28515625" style="1" customWidth="1"/>
    <col min="5639" max="5639" width="10.7109375" style="1" customWidth="1"/>
    <col min="5640" max="5886" width="9.140625" style="1"/>
    <col min="5887" max="5887" width="0" style="1" hidden="1" customWidth="1"/>
    <col min="5888" max="5888" width="12" style="1" customWidth="1"/>
    <col min="5889" max="5889" width="38.42578125" style="1" customWidth="1"/>
    <col min="5890" max="5892" width="13" style="1" customWidth="1"/>
    <col min="5893" max="5894" width="13.28515625" style="1" customWidth="1"/>
    <col min="5895" max="5895" width="10.7109375" style="1" customWidth="1"/>
    <col min="5896" max="6142" width="9.140625" style="1"/>
    <col min="6143" max="6143" width="0" style="1" hidden="1" customWidth="1"/>
    <col min="6144" max="6144" width="12" style="1" customWidth="1"/>
    <col min="6145" max="6145" width="38.42578125" style="1" customWidth="1"/>
    <col min="6146" max="6148" width="13" style="1" customWidth="1"/>
    <col min="6149" max="6150" width="13.28515625" style="1" customWidth="1"/>
    <col min="6151" max="6151" width="10.7109375" style="1" customWidth="1"/>
    <col min="6152" max="6398" width="9.140625" style="1"/>
    <col min="6399" max="6399" width="0" style="1" hidden="1" customWidth="1"/>
    <col min="6400" max="6400" width="12" style="1" customWidth="1"/>
    <col min="6401" max="6401" width="38.42578125" style="1" customWidth="1"/>
    <col min="6402" max="6404" width="13" style="1" customWidth="1"/>
    <col min="6405" max="6406" width="13.28515625" style="1" customWidth="1"/>
    <col min="6407" max="6407" width="10.7109375" style="1" customWidth="1"/>
    <col min="6408" max="6654" width="9.140625" style="1"/>
    <col min="6655" max="6655" width="0" style="1" hidden="1" customWidth="1"/>
    <col min="6656" max="6656" width="12" style="1" customWidth="1"/>
    <col min="6657" max="6657" width="38.42578125" style="1" customWidth="1"/>
    <col min="6658" max="6660" width="13" style="1" customWidth="1"/>
    <col min="6661" max="6662" width="13.28515625" style="1" customWidth="1"/>
    <col min="6663" max="6663" width="10.7109375" style="1" customWidth="1"/>
    <col min="6664" max="6910" width="9.140625" style="1"/>
    <col min="6911" max="6911" width="0" style="1" hidden="1" customWidth="1"/>
    <col min="6912" max="6912" width="12" style="1" customWidth="1"/>
    <col min="6913" max="6913" width="38.42578125" style="1" customWidth="1"/>
    <col min="6914" max="6916" width="13" style="1" customWidth="1"/>
    <col min="6917" max="6918" width="13.28515625" style="1" customWidth="1"/>
    <col min="6919" max="6919" width="10.7109375" style="1" customWidth="1"/>
    <col min="6920" max="7166" width="9.140625" style="1"/>
    <col min="7167" max="7167" width="0" style="1" hidden="1" customWidth="1"/>
    <col min="7168" max="7168" width="12" style="1" customWidth="1"/>
    <col min="7169" max="7169" width="38.42578125" style="1" customWidth="1"/>
    <col min="7170" max="7172" width="13" style="1" customWidth="1"/>
    <col min="7173" max="7174" width="13.28515625" style="1" customWidth="1"/>
    <col min="7175" max="7175" width="10.7109375" style="1" customWidth="1"/>
    <col min="7176" max="7422" width="9.140625" style="1"/>
    <col min="7423" max="7423" width="0" style="1" hidden="1" customWidth="1"/>
    <col min="7424" max="7424" width="12" style="1" customWidth="1"/>
    <col min="7425" max="7425" width="38.42578125" style="1" customWidth="1"/>
    <col min="7426" max="7428" width="13" style="1" customWidth="1"/>
    <col min="7429" max="7430" width="13.28515625" style="1" customWidth="1"/>
    <col min="7431" max="7431" width="10.7109375" style="1" customWidth="1"/>
    <col min="7432" max="7678" width="9.140625" style="1"/>
    <col min="7679" max="7679" width="0" style="1" hidden="1" customWidth="1"/>
    <col min="7680" max="7680" width="12" style="1" customWidth="1"/>
    <col min="7681" max="7681" width="38.42578125" style="1" customWidth="1"/>
    <col min="7682" max="7684" width="13" style="1" customWidth="1"/>
    <col min="7685" max="7686" width="13.28515625" style="1" customWidth="1"/>
    <col min="7687" max="7687" width="10.7109375" style="1" customWidth="1"/>
    <col min="7688" max="7934" width="9.140625" style="1"/>
    <col min="7935" max="7935" width="0" style="1" hidden="1" customWidth="1"/>
    <col min="7936" max="7936" width="12" style="1" customWidth="1"/>
    <col min="7937" max="7937" width="38.42578125" style="1" customWidth="1"/>
    <col min="7938" max="7940" width="13" style="1" customWidth="1"/>
    <col min="7941" max="7942" width="13.28515625" style="1" customWidth="1"/>
    <col min="7943" max="7943" width="10.7109375" style="1" customWidth="1"/>
    <col min="7944" max="8190" width="9.140625" style="1"/>
    <col min="8191" max="8191" width="0" style="1" hidden="1" customWidth="1"/>
    <col min="8192" max="8192" width="12" style="1" customWidth="1"/>
    <col min="8193" max="8193" width="38.42578125" style="1" customWidth="1"/>
    <col min="8194" max="8196" width="13" style="1" customWidth="1"/>
    <col min="8197" max="8198" width="13.28515625" style="1" customWidth="1"/>
    <col min="8199" max="8199" width="10.7109375" style="1" customWidth="1"/>
    <col min="8200" max="8446" width="9.140625" style="1"/>
    <col min="8447" max="8447" width="0" style="1" hidden="1" customWidth="1"/>
    <col min="8448" max="8448" width="12" style="1" customWidth="1"/>
    <col min="8449" max="8449" width="38.42578125" style="1" customWidth="1"/>
    <col min="8450" max="8452" width="13" style="1" customWidth="1"/>
    <col min="8453" max="8454" width="13.28515625" style="1" customWidth="1"/>
    <col min="8455" max="8455" width="10.7109375" style="1" customWidth="1"/>
    <col min="8456" max="8702" width="9.140625" style="1"/>
    <col min="8703" max="8703" width="0" style="1" hidden="1" customWidth="1"/>
    <col min="8704" max="8704" width="12" style="1" customWidth="1"/>
    <col min="8705" max="8705" width="38.42578125" style="1" customWidth="1"/>
    <col min="8706" max="8708" width="13" style="1" customWidth="1"/>
    <col min="8709" max="8710" width="13.28515625" style="1" customWidth="1"/>
    <col min="8711" max="8711" width="10.7109375" style="1" customWidth="1"/>
    <col min="8712" max="8958" width="9.140625" style="1"/>
    <col min="8959" max="8959" width="0" style="1" hidden="1" customWidth="1"/>
    <col min="8960" max="8960" width="12" style="1" customWidth="1"/>
    <col min="8961" max="8961" width="38.42578125" style="1" customWidth="1"/>
    <col min="8962" max="8964" width="13" style="1" customWidth="1"/>
    <col min="8965" max="8966" width="13.28515625" style="1" customWidth="1"/>
    <col min="8967" max="8967" width="10.7109375" style="1" customWidth="1"/>
    <col min="8968" max="9214" width="9.140625" style="1"/>
    <col min="9215" max="9215" width="0" style="1" hidden="1" customWidth="1"/>
    <col min="9216" max="9216" width="12" style="1" customWidth="1"/>
    <col min="9217" max="9217" width="38.42578125" style="1" customWidth="1"/>
    <col min="9218" max="9220" width="13" style="1" customWidth="1"/>
    <col min="9221" max="9222" width="13.28515625" style="1" customWidth="1"/>
    <col min="9223" max="9223" width="10.7109375" style="1" customWidth="1"/>
    <col min="9224" max="9470" width="9.140625" style="1"/>
    <col min="9471" max="9471" width="0" style="1" hidden="1" customWidth="1"/>
    <col min="9472" max="9472" width="12" style="1" customWidth="1"/>
    <col min="9473" max="9473" width="38.42578125" style="1" customWidth="1"/>
    <col min="9474" max="9476" width="13" style="1" customWidth="1"/>
    <col min="9477" max="9478" width="13.28515625" style="1" customWidth="1"/>
    <col min="9479" max="9479" width="10.7109375" style="1" customWidth="1"/>
    <col min="9480" max="9726" width="9.140625" style="1"/>
    <col min="9727" max="9727" width="0" style="1" hidden="1" customWidth="1"/>
    <col min="9728" max="9728" width="12" style="1" customWidth="1"/>
    <col min="9729" max="9729" width="38.42578125" style="1" customWidth="1"/>
    <col min="9730" max="9732" width="13" style="1" customWidth="1"/>
    <col min="9733" max="9734" width="13.28515625" style="1" customWidth="1"/>
    <col min="9735" max="9735" width="10.7109375" style="1" customWidth="1"/>
    <col min="9736" max="9982" width="9.140625" style="1"/>
    <col min="9983" max="9983" width="0" style="1" hidden="1" customWidth="1"/>
    <col min="9984" max="9984" width="12" style="1" customWidth="1"/>
    <col min="9985" max="9985" width="38.42578125" style="1" customWidth="1"/>
    <col min="9986" max="9988" width="13" style="1" customWidth="1"/>
    <col min="9989" max="9990" width="13.28515625" style="1" customWidth="1"/>
    <col min="9991" max="9991" width="10.7109375" style="1" customWidth="1"/>
    <col min="9992" max="10238" width="9.140625" style="1"/>
    <col min="10239" max="10239" width="0" style="1" hidden="1" customWidth="1"/>
    <col min="10240" max="10240" width="12" style="1" customWidth="1"/>
    <col min="10241" max="10241" width="38.42578125" style="1" customWidth="1"/>
    <col min="10242" max="10244" width="13" style="1" customWidth="1"/>
    <col min="10245" max="10246" width="13.28515625" style="1" customWidth="1"/>
    <col min="10247" max="10247" width="10.7109375" style="1" customWidth="1"/>
    <col min="10248" max="10494" width="9.140625" style="1"/>
    <col min="10495" max="10495" width="0" style="1" hidden="1" customWidth="1"/>
    <col min="10496" max="10496" width="12" style="1" customWidth="1"/>
    <col min="10497" max="10497" width="38.42578125" style="1" customWidth="1"/>
    <col min="10498" max="10500" width="13" style="1" customWidth="1"/>
    <col min="10501" max="10502" width="13.28515625" style="1" customWidth="1"/>
    <col min="10503" max="10503" width="10.7109375" style="1" customWidth="1"/>
    <col min="10504" max="10750" width="9.140625" style="1"/>
    <col min="10751" max="10751" width="0" style="1" hidden="1" customWidth="1"/>
    <col min="10752" max="10752" width="12" style="1" customWidth="1"/>
    <col min="10753" max="10753" width="38.42578125" style="1" customWidth="1"/>
    <col min="10754" max="10756" width="13" style="1" customWidth="1"/>
    <col min="10757" max="10758" width="13.28515625" style="1" customWidth="1"/>
    <col min="10759" max="10759" width="10.7109375" style="1" customWidth="1"/>
    <col min="10760" max="11006" width="9.140625" style="1"/>
    <col min="11007" max="11007" width="0" style="1" hidden="1" customWidth="1"/>
    <col min="11008" max="11008" width="12" style="1" customWidth="1"/>
    <col min="11009" max="11009" width="38.42578125" style="1" customWidth="1"/>
    <col min="11010" max="11012" width="13" style="1" customWidth="1"/>
    <col min="11013" max="11014" width="13.28515625" style="1" customWidth="1"/>
    <col min="11015" max="11015" width="10.7109375" style="1" customWidth="1"/>
    <col min="11016" max="11262" width="9.140625" style="1"/>
    <col min="11263" max="11263" width="0" style="1" hidden="1" customWidth="1"/>
    <col min="11264" max="11264" width="12" style="1" customWidth="1"/>
    <col min="11265" max="11265" width="38.42578125" style="1" customWidth="1"/>
    <col min="11266" max="11268" width="13" style="1" customWidth="1"/>
    <col min="11269" max="11270" width="13.28515625" style="1" customWidth="1"/>
    <col min="11271" max="11271" width="10.7109375" style="1" customWidth="1"/>
    <col min="11272" max="11518" width="9.140625" style="1"/>
    <col min="11519" max="11519" width="0" style="1" hidden="1" customWidth="1"/>
    <col min="11520" max="11520" width="12" style="1" customWidth="1"/>
    <col min="11521" max="11521" width="38.42578125" style="1" customWidth="1"/>
    <col min="11522" max="11524" width="13" style="1" customWidth="1"/>
    <col min="11525" max="11526" width="13.28515625" style="1" customWidth="1"/>
    <col min="11527" max="11527" width="10.7109375" style="1" customWidth="1"/>
    <col min="11528" max="11774" width="9.140625" style="1"/>
    <col min="11775" max="11775" width="0" style="1" hidden="1" customWidth="1"/>
    <col min="11776" max="11776" width="12" style="1" customWidth="1"/>
    <col min="11777" max="11777" width="38.42578125" style="1" customWidth="1"/>
    <col min="11778" max="11780" width="13" style="1" customWidth="1"/>
    <col min="11781" max="11782" width="13.28515625" style="1" customWidth="1"/>
    <col min="11783" max="11783" width="10.7109375" style="1" customWidth="1"/>
    <col min="11784" max="12030" width="9.140625" style="1"/>
    <col min="12031" max="12031" width="0" style="1" hidden="1" customWidth="1"/>
    <col min="12032" max="12032" width="12" style="1" customWidth="1"/>
    <col min="12033" max="12033" width="38.42578125" style="1" customWidth="1"/>
    <col min="12034" max="12036" width="13" style="1" customWidth="1"/>
    <col min="12037" max="12038" width="13.28515625" style="1" customWidth="1"/>
    <col min="12039" max="12039" width="10.7109375" style="1" customWidth="1"/>
    <col min="12040" max="12286" width="9.140625" style="1"/>
    <col min="12287" max="12287" width="0" style="1" hidden="1" customWidth="1"/>
    <col min="12288" max="12288" width="12" style="1" customWidth="1"/>
    <col min="12289" max="12289" width="38.42578125" style="1" customWidth="1"/>
    <col min="12290" max="12292" width="13" style="1" customWidth="1"/>
    <col min="12293" max="12294" width="13.28515625" style="1" customWidth="1"/>
    <col min="12295" max="12295" width="10.7109375" style="1" customWidth="1"/>
    <col min="12296" max="12542" width="9.140625" style="1"/>
    <col min="12543" max="12543" width="0" style="1" hidden="1" customWidth="1"/>
    <col min="12544" max="12544" width="12" style="1" customWidth="1"/>
    <col min="12545" max="12545" width="38.42578125" style="1" customWidth="1"/>
    <col min="12546" max="12548" width="13" style="1" customWidth="1"/>
    <col min="12549" max="12550" width="13.28515625" style="1" customWidth="1"/>
    <col min="12551" max="12551" width="10.7109375" style="1" customWidth="1"/>
    <col min="12552" max="12798" width="9.140625" style="1"/>
    <col min="12799" max="12799" width="0" style="1" hidden="1" customWidth="1"/>
    <col min="12800" max="12800" width="12" style="1" customWidth="1"/>
    <col min="12801" max="12801" width="38.42578125" style="1" customWidth="1"/>
    <col min="12802" max="12804" width="13" style="1" customWidth="1"/>
    <col min="12805" max="12806" width="13.28515625" style="1" customWidth="1"/>
    <col min="12807" max="12807" width="10.7109375" style="1" customWidth="1"/>
    <col min="12808" max="13054" width="9.140625" style="1"/>
    <col min="13055" max="13055" width="0" style="1" hidden="1" customWidth="1"/>
    <col min="13056" max="13056" width="12" style="1" customWidth="1"/>
    <col min="13057" max="13057" width="38.42578125" style="1" customWidth="1"/>
    <col min="13058" max="13060" width="13" style="1" customWidth="1"/>
    <col min="13061" max="13062" width="13.28515625" style="1" customWidth="1"/>
    <col min="13063" max="13063" width="10.7109375" style="1" customWidth="1"/>
    <col min="13064" max="13310" width="9.140625" style="1"/>
    <col min="13311" max="13311" width="0" style="1" hidden="1" customWidth="1"/>
    <col min="13312" max="13312" width="12" style="1" customWidth="1"/>
    <col min="13313" max="13313" width="38.42578125" style="1" customWidth="1"/>
    <col min="13314" max="13316" width="13" style="1" customWidth="1"/>
    <col min="13317" max="13318" width="13.28515625" style="1" customWidth="1"/>
    <col min="13319" max="13319" width="10.7109375" style="1" customWidth="1"/>
    <col min="13320" max="13566" width="9.140625" style="1"/>
    <col min="13567" max="13567" width="0" style="1" hidden="1" customWidth="1"/>
    <col min="13568" max="13568" width="12" style="1" customWidth="1"/>
    <col min="13569" max="13569" width="38.42578125" style="1" customWidth="1"/>
    <col min="13570" max="13572" width="13" style="1" customWidth="1"/>
    <col min="13573" max="13574" width="13.28515625" style="1" customWidth="1"/>
    <col min="13575" max="13575" width="10.7109375" style="1" customWidth="1"/>
    <col min="13576" max="13822" width="9.140625" style="1"/>
    <col min="13823" max="13823" width="0" style="1" hidden="1" customWidth="1"/>
    <col min="13824" max="13824" width="12" style="1" customWidth="1"/>
    <col min="13825" max="13825" width="38.42578125" style="1" customWidth="1"/>
    <col min="13826" max="13828" width="13" style="1" customWidth="1"/>
    <col min="13829" max="13830" width="13.28515625" style="1" customWidth="1"/>
    <col min="13831" max="13831" width="10.7109375" style="1" customWidth="1"/>
    <col min="13832" max="14078" width="9.140625" style="1"/>
    <col min="14079" max="14079" width="0" style="1" hidden="1" customWidth="1"/>
    <col min="14080" max="14080" width="12" style="1" customWidth="1"/>
    <col min="14081" max="14081" width="38.42578125" style="1" customWidth="1"/>
    <col min="14082" max="14084" width="13" style="1" customWidth="1"/>
    <col min="14085" max="14086" width="13.28515625" style="1" customWidth="1"/>
    <col min="14087" max="14087" width="10.7109375" style="1" customWidth="1"/>
    <col min="14088" max="14334" width="9.140625" style="1"/>
    <col min="14335" max="14335" width="0" style="1" hidden="1" customWidth="1"/>
    <col min="14336" max="14336" width="12" style="1" customWidth="1"/>
    <col min="14337" max="14337" width="38.42578125" style="1" customWidth="1"/>
    <col min="14338" max="14340" width="13" style="1" customWidth="1"/>
    <col min="14341" max="14342" width="13.28515625" style="1" customWidth="1"/>
    <col min="14343" max="14343" width="10.7109375" style="1" customWidth="1"/>
    <col min="14344" max="14590" width="9.140625" style="1"/>
    <col min="14591" max="14591" width="0" style="1" hidden="1" customWidth="1"/>
    <col min="14592" max="14592" width="12" style="1" customWidth="1"/>
    <col min="14593" max="14593" width="38.42578125" style="1" customWidth="1"/>
    <col min="14594" max="14596" width="13" style="1" customWidth="1"/>
    <col min="14597" max="14598" width="13.28515625" style="1" customWidth="1"/>
    <col min="14599" max="14599" width="10.7109375" style="1" customWidth="1"/>
    <col min="14600" max="14846" width="9.140625" style="1"/>
    <col min="14847" max="14847" width="0" style="1" hidden="1" customWidth="1"/>
    <col min="14848" max="14848" width="12" style="1" customWidth="1"/>
    <col min="14849" max="14849" width="38.42578125" style="1" customWidth="1"/>
    <col min="14850" max="14852" width="13" style="1" customWidth="1"/>
    <col min="14853" max="14854" width="13.28515625" style="1" customWidth="1"/>
    <col min="14855" max="14855" width="10.7109375" style="1" customWidth="1"/>
    <col min="14856" max="15102" width="9.140625" style="1"/>
    <col min="15103" max="15103" width="0" style="1" hidden="1" customWidth="1"/>
    <col min="15104" max="15104" width="12" style="1" customWidth="1"/>
    <col min="15105" max="15105" width="38.42578125" style="1" customWidth="1"/>
    <col min="15106" max="15108" width="13" style="1" customWidth="1"/>
    <col min="15109" max="15110" width="13.28515625" style="1" customWidth="1"/>
    <col min="15111" max="15111" width="10.7109375" style="1" customWidth="1"/>
    <col min="15112" max="15358" width="9.140625" style="1"/>
    <col min="15359" max="15359" width="0" style="1" hidden="1" customWidth="1"/>
    <col min="15360" max="15360" width="12" style="1" customWidth="1"/>
    <col min="15361" max="15361" width="38.42578125" style="1" customWidth="1"/>
    <col min="15362" max="15364" width="13" style="1" customWidth="1"/>
    <col min="15365" max="15366" width="13.28515625" style="1" customWidth="1"/>
    <col min="15367" max="15367" width="10.7109375" style="1" customWidth="1"/>
    <col min="15368" max="15614" width="9.140625" style="1"/>
    <col min="15615" max="15615" width="0" style="1" hidden="1" customWidth="1"/>
    <col min="15616" max="15616" width="12" style="1" customWidth="1"/>
    <col min="15617" max="15617" width="38.42578125" style="1" customWidth="1"/>
    <col min="15618" max="15620" width="13" style="1" customWidth="1"/>
    <col min="15621" max="15622" width="13.28515625" style="1" customWidth="1"/>
    <col min="15623" max="15623" width="10.7109375" style="1" customWidth="1"/>
    <col min="15624" max="15870" width="9.140625" style="1"/>
    <col min="15871" max="15871" width="0" style="1" hidden="1" customWidth="1"/>
    <col min="15872" max="15872" width="12" style="1" customWidth="1"/>
    <col min="15873" max="15873" width="38.42578125" style="1" customWidth="1"/>
    <col min="15874" max="15876" width="13" style="1" customWidth="1"/>
    <col min="15877" max="15878" width="13.28515625" style="1" customWidth="1"/>
    <col min="15879" max="15879" width="10.7109375" style="1" customWidth="1"/>
    <col min="15880" max="16126" width="9.140625" style="1"/>
    <col min="16127" max="16127" width="0" style="1" hidden="1" customWidth="1"/>
    <col min="16128" max="16128" width="12" style="1" customWidth="1"/>
    <col min="16129" max="16129" width="38.42578125" style="1" customWidth="1"/>
    <col min="16130" max="16132" width="13" style="1" customWidth="1"/>
    <col min="16133" max="16134" width="13.28515625" style="1" customWidth="1"/>
    <col min="16135" max="16135" width="10.7109375" style="1" customWidth="1"/>
    <col min="16136" max="16384" width="9.140625" style="1"/>
  </cols>
  <sheetData>
    <row r="1" spans="1:7" ht="15.75">
      <c r="B1" s="4"/>
      <c r="C1" s="4"/>
      <c r="D1" s="12"/>
      <c r="E1" s="12" t="s">
        <v>76</v>
      </c>
      <c r="F1" s="12"/>
      <c r="G1" s="12"/>
    </row>
    <row r="2" spans="1:7" ht="15.75">
      <c r="B2" s="4"/>
      <c r="C2" s="4"/>
      <c r="D2" s="12"/>
      <c r="E2" s="12" t="s">
        <v>406</v>
      </c>
      <c r="F2" s="12"/>
      <c r="G2" s="12"/>
    </row>
    <row r="3" spans="1:7" ht="15.75">
      <c r="B3" s="4"/>
      <c r="C3" s="4"/>
      <c r="D3" s="12"/>
      <c r="E3" s="12" t="s">
        <v>544</v>
      </c>
      <c r="F3" s="12"/>
      <c r="G3" s="12"/>
    </row>
    <row r="4" spans="1:7" ht="15.75">
      <c r="B4" s="4"/>
      <c r="C4" s="4"/>
      <c r="D4" s="12"/>
      <c r="E4" s="12"/>
      <c r="F4" s="12"/>
      <c r="G4" s="12"/>
    </row>
    <row r="5" spans="1:7" ht="42.75" customHeight="1">
      <c r="B5" s="408" t="s">
        <v>591</v>
      </c>
      <c r="C5" s="409"/>
      <c r="D5" s="409"/>
      <c r="E5" s="409"/>
      <c r="F5" s="409"/>
      <c r="G5" s="409"/>
    </row>
    <row r="6" spans="1:7" ht="15.75">
      <c r="B6" s="4"/>
      <c r="C6" s="5"/>
      <c r="D6" s="12"/>
      <c r="E6" s="12"/>
      <c r="F6" s="12"/>
      <c r="G6" s="12"/>
    </row>
    <row r="7" spans="1:7" ht="15.75">
      <c r="B7" s="4"/>
      <c r="C7" s="44">
        <v>1553900000</v>
      </c>
      <c r="D7" s="12"/>
      <c r="E7" s="12"/>
      <c r="F7" s="12"/>
      <c r="G7" s="12"/>
    </row>
    <row r="8" spans="1:7" ht="15.75">
      <c r="B8" s="4"/>
      <c r="C8" s="6" t="s">
        <v>77</v>
      </c>
      <c r="D8" s="12"/>
      <c r="E8" s="12"/>
      <c r="F8" s="12"/>
      <c r="G8" s="12"/>
    </row>
    <row r="9" spans="1:7" s="9" customFormat="1" ht="94.5" customHeight="1">
      <c r="A9" s="11" t="s">
        <v>0</v>
      </c>
      <c r="B9" s="43" t="s">
        <v>1</v>
      </c>
      <c r="C9" s="227" t="s">
        <v>2</v>
      </c>
      <c r="D9" s="228" t="s">
        <v>3</v>
      </c>
      <c r="E9" s="228" t="s">
        <v>4</v>
      </c>
      <c r="F9" s="228" t="s">
        <v>5</v>
      </c>
      <c r="G9" s="228" t="s">
        <v>306</v>
      </c>
    </row>
    <row r="10" spans="1:7" s="9" customFormat="1" ht="24.75" customHeight="1">
      <c r="A10" s="8"/>
      <c r="B10" s="402" t="s">
        <v>135</v>
      </c>
      <c r="C10" s="403"/>
      <c r="D10" s="403"/>
      <c r="E10" s="403"/>
      <c r="F10" s="403"/>
      <c r="G10" s="404"/>
    </row>
    <row r="11" spans="1:7" s="9" customFormat="1" ht="22.5" customHeight="1">
      <c r="A11" s="8"/>
      <c r="B11" s="54">
        <v>10000000</v>
      </c>
      <c r="C11" s="55" t="s">
        <v>79</v>
      </c>
      <c r="D11" s="213">
        <f>D12+D20+D25+D33</f>
        <v>82678285</v>
      </c>
      <c r="E11" s="213">
        <f>E12+E20+E25+E33</f>
        <v>85115168.079999983</v>
      </c>
      <c r="F11" s="213">
        <f>F12+F20+F25+F33</f>
        <v>2436883.0799999977</v>
      </c>
      <c r="G11" s="213">
        <f>E11/D11*100</f>
        <v>102.94742819109031</v>
      </c>
    </row>
    <row r="12" spans="1:7" s="9" customFormat="1" ht="44.25" customHeight="1">
      <c r="A12" s="8"/>
      <c r="B12" s="54">
        <v>11000000</v>
      </c>
      <c r="C12" s="42" t="s">
        <v>83</v>
      </c>
      <c r="D12" s="213">
        <f>D13+D18</f>
        <v>38152750</v>
      </c>
      <c r="E12" s="213">
        <f>E13+E18</f>
        <v>39660207.369999997</v>
      </c>
      <c r="F12" s="213">
        <f>F13+F18</f>
        <v>1507457.3699999969</v>
      </c>
      <c r="G12" s="213">
        <f t="shared" ref="G12:G13" si="0">E12/D12*100</f>
        <v>103.95111065388471</v>
      </c>
    </row>
    <row r="13" spans="1:7" s="9" customFormat="1" ht="20.25" customHeight="1">
      <c r="A13" s="8"/>
      <c r="B13" s="54">
        <v>11010000</v>
      </c>
      <c r="C13" s="42" t="s">
        <v>84</v>
      </c>
      <c r="D13" s="214">
        <f>D14+D15+D16+D17</f>
        <v>38138850</v>
      </c>
      <c r="E13" s="214">
        <f>E14+E15+E16+E17</f>
        <v>39639952.369999997</v>
      </c>
      <c r="F13" s="214">
        <f>F14+F15+F16+F17</f>
        <v>1501102.3699999969</v>
      </c>
      <c r="G13" s="213">
        <f t="shared" si="0"/>
        <v>103.93588786762054</v>
      </c>
    </row>
    <row r="14" spans="1:7" ht="51.75" customHeight="1">
      <c r="A14" s="2" t="s">
        <v>7</v>
      </c>
      <c r="B14" s="7" t="s">
        <v>8</v>
      </c>
      <c r="C14" s="39" t="s">
        <v>407</v>
      </c>
      <c r="D14" s="215">
        <v>35187000</v>
      </c>
      <c r="E14" s="215">
        <v>35840023.979999997</v>
      </c>
      <c r="F14" s="216">
        <f>E14-D14</f>
        <v>653023.97999999672</v>
      </c>
      <c r="G14" s="217">
        <f>E14/D14*100</f>
        <v>101.85586716685138</v>
      </c>
    </row>
    <row r="15" spans="1:7" ht="65.25" customHeight="1">
      <c r="A15" s="2" t="s">
        <v>7</v>
      </c>
      <c r="B15" s="7" t="s">
        <v>9</v>
      </c>
      <c r="C15" s="39" t="s">
        <v>10</v>
      </c>
      <c r="D15" s="215">
        <v>1907150</v>
      </c>
      <c r="E15" s="215">
        <v>2270476.6</v>
      </c>
      <c r="F15" s="216">
        <f t="shared" ref="F15:F16" si="1">E15-D15</f>
        <v>363326.60000000009</v>
      </c>
      <c r="G15" s="217">
        <f t="shared" ref="G15:G16" si="2">E15/D15*100</f>
        <v>119.05076160763444</v>
      </c>
    </row>
    <row r="16" spans="1:7" ht="56.25">
      <c r="A16" s="2" t="s">
        <v>7</v>
      </c>
      <c r="B16" s="7" t="s">
        <v>11</v>
      </c>
      <c r="C16" s="39" t="s">
        <v>12</v>
      </c>
      <c r="D16" s="215">
        <v>608700</v>
      </c>
      <c r="E16" s="215">
        <v>1021879.68</v>
      </c>
      <c r="F16" s="216">
        <f t="shared" si="1"/>
        <v>413179.68000000005</v>
      </c>
      <c r="G16" s="217">
        <f t="shared" si="2"/>
        <v>167.87903400689996</v>
      </c>
    </row>
    <row r="17" spans="1:7" ht="56.25">
      <c r="A17" s="2"/>
      <c r="B17" s="10">
        <v>11011300</v>
      </c>
      <c r="C17" s="39" t="s">
        <v>450</v>
      </c>
      <c r="D17" s="215">
        <v>436000</v>
      </c>
      <c r="E17" s="215">
        <v>507572.11</v>
      </c>
      <c r="F17" s="216">
        <f t="shared" ref="F17" si="3">E17-D17</f>
        <v>71572.109999999986</v>
      </c>
      <c r="G17" s="217">
        <f t="shared" ref="G17" si="4">E17/D17*100</f>
        <v>116.41562155963302</v>
      </c>
    </row>
    <row r="18" spans="1:7" ht="20.25">
      <c r="A18" s="2"/>
      <c r="B18" s="53">
        <v>11020000</v>
      </c>
      <c r="C18" s="41" t="s">
        <v>85</v>
      </c>
      <c r="D18" s="218">
        <f>D19</f>
        <v>13900</v>
      </c>
      <c r="E18" s="218">
        <f>E19</f>
        <v>20255</v>
      </c>
      <c r="F18" s="218">
        <f>F19</f>
        <v>6355</v>
      </c>
      <c r="G18" s="213">
        <f>E18/D18*100</f>
        <v>145.71942446043164</v>
      </c>
    </row>
    <row r="19" spans="1:7" ht="41.25" customHeight="1">
      <c r="A19" s="2" t="s">
        <v>13</v>
      </c>
      <c r="B19" s="7" t="s">
        <v>14</v>
      </c>
      <c r="C19" s="39" t="s">
        <v>15</v>
      </c>
      <c r="D19" s="215">
        <v>13900</v>
      </c>
      <c r="E19" s="215">
        <v>20255</v>
      </c>
      <c r="F19" s="216">
        <f t="shared" ref="F19" si="5">E19-D19</f>
        <v>6355</v>
      </c>
      <c r="G19" s="217">
        <f t="shared" ref="G19" si="6">E19/D19*100</f>
        <v>145.71942446043164</v>
      </c>
    </row>
    <row r="20" spans="1:7" ht="37.5" customHeight="1">
      <c r="A20" s="2"/>
      <c r="B20" s="53">
        <v>13000000</v>
      </c>
      <c r="C20" s="41" t="s">
        <v>86</v>
      </c>
      <c r="D20" s="218">
        <f>D21+D23</f>
        <v>13850</v>
      </c>
      <c r="E20" s="218">
        <f>E21+E23</f>
        <v>20137.689999999999</v>
      </c>
      <c r="F20" s="218">
        <f>F21+F23</f>
        <v>6287.6899999999987</v>
      </c>
      <c r="G20" s="213">
        <f>E20/D20*100</f>
        <v>145.39848375451263</v>
      </c>
    </row>
    <row r="21" spans="1:7" ht="37.5">
      <c r="A21" s="2"/>
      <c r="B21" s="10">
        <v>13010000</v>
      </c>
      <c r="C21" s="39" t="s">
        <v>87</v>
      </c>
      <c r="D21" s="216">
        <v>850</v>
      </c>
      <c r="E21" s="216">
        <v>468</v>
      </c>
      <c r="F21" s="216">
        <f t="shared" ref="F21:F22" si="7">E21-D21</f>
        <v>-382</v>
      </c>
      <c r="G21" s="217">
        <f t="shared" ref="G21:G22" si="8">E21/D21*100</f>
        <v>55.058823529411761</v>
      </c>
    </row>
    <row r="22" spans="1:7" ht="98.25" customHeight="1">
      <c r="A22" s="2" t="s">
        <v>13</v>
      </c>
      <c r="B22" s="7" t="s">
        <v>16</v>
      </c>
      <c r="C22" s="39" t="s">
        <v>17</v>
      </c>
      <c r="D22" s="215">
        <v>850</v>
      </c>
      <c r="E22" s="215">
        <v>468</v>
      </c>
      <c r="F22" s="216">
        <f t="shared" si="7"/>
        <v>-382</v>
      </c>
      <c r="G22" s="217">
        <f t="shared" si="8"/>
        <v>55.058823529411761</v>
      </c>
    </row>
    <row r="23" spans="1:7" ht="44.25" customHeight="1">
      <c r="A23" s="2"/>
      <c r="B23" s="10">
        <v>13030000</v>
      </c>
      <c r="C23" s="39" t="s">
        <v>408</v>
      </c>
      <c r="D23" s="216">
        <f>D24</f>
        <v>13000</v>
      </c>
      <c r="E23" s="216">
        <f>E24</f>
        <v>19669.689999999999</v>
      </c>
      <c r="F23" s="216">
        <f>F24</f>
        <v>6669.6899999999987</v>
      </c>
      <c r="G23" s="217">
        <f>E23/D23*100</f>
        <v>151.30530769230768</v>
      </c>
    </row>
    <row r="24" spans="1:7" ht="54" customHeight="1">
      <c r="A24" s="2" t="s">
        <v>7</v>
      </c>
      <c r="B24" s="7" t="s">
        <v>18</v>
      </c>
      <c r="C24" s="39" t="s">
        <v>19</v>
      </c>
      <c r="D24" s="215">
        <v>13000</v>
      </c>
      <c r="E24" s="215">
        <v>19669.689999999999</v>
      </c>
      <c r="F24" s="216">
        <f t="shared" ref="F24" si="9">E24-D24</f>
        <v>6669.6899999999987</v>
      </c>
      <c r="G24" s="217">
        <f t="shared" ref="G24" si="10">E24/D24*100</f>
        <v>151.30530769230768</v>
      </c>
    </row>
    <row r="25" spans="1:7" ht="24.75" customHeight="1">
      <c r="A25" s="2"/>
      <c r="B25" s="67" t="s">
        <v>88</v>
      </c>
      <c r="C25" s="41" t="s">
        <v>89</v>
      </c>
      <c r="D25" s="218">
        <f>D26+D28+D30</f>
        <v>3424400</v>
      </c>
      <c r="E25" s="218">
        <f>E26+E28+E30</f>
        <v>3393076.1399999997</v>
      </c>
      <c r="F25" s="218">
        <f>F26+F28+F30</f>
        <v>-31323.860000000219</v>
      </c>
      <c r="G25" s="213">
        <f>E25/D25*100</f>
        <v>99.085274500642441</v>
      </c>
    </row>
    <row r="26" spans="1:7" ht="38.25" customHeight="1">
      <c r="A26" s="2"/>
      <c r="B26" s="10">
        <v>14020000</v>
      </c>
      <c r="C26" s="39" t="s">
        <v>90</v>
      </c>
      <c r="D26" s="216">
        <f>D27</f>
        <v>203500</v>
      </c>
      <c r="E26" s="216">
        <f>E27</f>
        <v>304764.63</v>
      </c>
      <c r="F26" s="216">
        <f>F27</f>
        <v>101264.63</v>
      </c>
      <c r="G26" s="217">
        <f t="shared" ref="G26:G27" si="11">E26/D26*100</f>
        <v>149.76148894348896</v>
      </c>
    </row>
    <row r="27" spans="1:7" ht="20.25">
      <c r="A27" s="2" t="s">
        <v>20</v>
      </c>
      <c r="B27" s="10">
        <v>14021900</v>
      </c>
      <c r="C27" s="40" t="s">
        <v>21</v>
      </c>
      <c r="D27" s="215">
        <v>203500</v>
      </c>
      <c r="E27" s="215">
        <v>304764.63</v>
      </c>
      <c r="F27" s="216">
        <f t="shared" ref="F27" si="12">E27-D27</f>
        <v>101264.63</v>
      </c>
      <c r="G27" s="217">
        <f t="shared" si="11"/>
        <v>149.76148894348896</v>
      </c>
    </row>
    <row r="28" spans="1:7" ht="57" customHeight="1">
      <c r="A28" s="2"/>
      <c r="B28" s="10" t="s">
        <v>91</v>
      </c>
      <c r="C28" s="39" t="s">
        <v>92</v>
      </c>
      <c r="D28" s="216">
        <f>D29</f>
        <v>1778500</v>
      </c>
      <c r="E28" s="216">
        <f>E29</f>
        <v>1683418.4</v>
      </c>
      <c r="F28" s="216">
        <f>F29</f>
        <v>-95081.600000000093</v>
      </c>
      <c r="G28" s="217">
        <f t="shared" ref="G28:G32" si="13">E28/D28*100</f>
        <v>94.653831880798421</v>
      </c>
    </row>
    <row r="29" spans="1:7" ht="20.25">
      <c r="A29" s="2" t="s">
        <v>20</v>
      </c>
      <c r="B29" s="10">
        <v>14031900</v>
      </c>
      <c r="C29" s="40" t="s">
        <v>21</v>
      </c>
      <c r="D29" s="215">
        <v>1778500</v>
      </c>
      <c r="E29" s="215">
        <v>1683418.4</v>
      </c>
      <c r="F29" s="216">
        <f t="shared" ref="F29:F32" si="14">E29-D29</f>
        <v>-95081.600000000093</v>
      </c>
      <c r="G29" s="217">
        <f t="shared" si="13"/>
        <v>94.653831880798421</v>
      </c>
    </row>
    <row r="30" spans="1:7" ht="57" customHeight="1">
      <c r="A30" s="2" t="s">
        <v>20</v>
      </c>
      <c r="B30" s="7" t="s">
        <v>22</v>
      </c>
      <c r="C30" s="39" t="s">
        <v>23</v>
      </c>
      <c r="D30" s="215">
        <f>D31+D32</f>
        <v>1442400</v>
      </c>
      <c r="E30" s="215">
        <f>E31+E32</f>
        <v>1404893.1099999999</v>
      </c>
      <c r="F30" s="216">
        <f t="shared" si="14"/>
        <v>-37506.89000000013</v>
      </c>
      <c r="G30" s="217">
        <f t="shared" si="13"/>
        <v>97.399688713255671</v>
      </c>
    </row>
    <row r="31" spans="1:7" ht="142.5" customHeight="1">
      <c r="A31" s="2"/>
      <c r="B31" s="10">
        <v>14040100</v>
      </c>
      <c r="C31" s="39" t="s">
        <v>384</v>
      </c>
      <c r="D31" s="215">
        <v>792400</v>
      </c>
      <c r="E31" s="215">
        <v>727231.07</v>
      </c>
      <c r="F31" s="216">
        <f t="shared" si="14"/>
        <v>-65168.930000000051</v>
      </c>
      <c r="G31" s="217">
        <f t="shared" si="13"/>
        <v>91.775753407370004</v>
      </c>
    </row>
    <row r="32" spans="1:7" ht="103.5" customHeight="1">
      <c r="A32" s="2"/>
      <c r="B32" s="10">
        <v>14040200</v>
      </c>
      <c r="C32" s="39" t="s">
        <v>385</v>
      </c>
      <c r="D32" s="215">
        <v>650000</v>
      </c>
      <c r="E32" s="215">
        <v>677662.04</v>
      </c>
      <c r="F32" s="216">
        <f t="shared" si="14"/>
        <v>27662.040000000037</v>
      </c>
      <c r="G32" s="217">
        <f t="shared" si="13"/>
        <v>104.25569846153846</v>
      </c>
    </row>
    <row r="33" spans="1:11" ht="56.25">
      <c r="A33" s="2"/>
      <c r="B33" s="53">
        <v>18000000</v>
      </c>
      <c r="C33" s="41" t="s">
        <v>409</v>
      </c>
      <c r="D33" s="218">
        <f>D34+D45+D47</f>
        <v>41087285</v>
      </c>
      <c r="E33" s="218">
        <f>E34+E45+E47</f>
        <v>42041746.879999995</v>
      </c>
      <c r="F33" s="218">
        <f>F34+F45+F47</f>
        <v>954461.88000000129</v>
      </c>
      <c r="G33" s="213">
        <f>E33/D33*100</f>
        <v>102.32301034249403</v>
      </c>
    </row>
    <row r="34" spans="1:11" ht="20.25">
      <c r="A34" s="2"/>
      <c r="B34" s="10">
        <v>18010000</v>
      </c>
      <c r="C34" s="39" t="s">
        <v>93</v>
      </c>
      <c r="D34" s="216">
        <f>D35+D36+D37+D38+D39+D40+D41+D42+D43+D44</f>
        <v>16127190</v>
      </c>
      <c r="E34" s="216">
        <f>E35+E36+E37+E38+E39+E40+E41+E42+E43+E44</f>
        <v>17238520.34</v>
      </c>
      <c r="F34" s="216">
        <f>F35+F36+F37+F38+F39+F40+F41+F42+F43+F44</f>
        <v>1111330.3400000003</v>
      </c>
      <c r="G34" s="217">
        <f>E34/D34*100</f>
        <v>106.89103520204077</v>
      </c>
    </row>
    <row r="35" spans="1:11" ht="66" customHeight="1">
      <c r="A35" s="2" t="s">
        <v>20</v>
      </c>
      <c r="B35" s="7" t="s">
        <v>24</v>
      </c>
      <c r="C35" s="39" t="s">
        <v>25</v>
      </c>
      <c r="D35" s="215">
        <v>5190</v>
      </c>
      <c r="E35" s="215">
        <v>5952.7</v>
      </c>
      <c r="F35" s="216">
        <f t="shared" ref="F35" si="15">E35-D35</f>
        <v>762.69999999999982</v>
      </c>
      <c r="G35" s="217">
        <f t="shared" ref="G35" si="16">E35/D35*100</f>
        <v>114.69556840077071</v>
      </c>
    </row>
    <row r="36" spans="1:11" ht="60" customHeight="1">
      <c r="A36" s="2" t="s">
        <v>20</v>
      </c>
      <c r="B36" s="7" t="s">
        <v>26</v>
      </c>
      <c r="C36" s="39" t="s">
        <v>27</v>
      </c>
      <c r="D36" s="215">
        <v>12000</v>
      </c>
      <c r="E36" s="215">
        <v>24704.7</v>
      </c>
      <c r="F36" s="216">
        <f t="shared" ref="F36:F38" si="17">E36-D36</f>
        <v>12704.7</v>
      </c>
      <c r="G36" s="217">
        <f t="shared" ref="G36:G38" si="18">E36/D36*100</f>
        <v>205.8725</v>
      </c>
    </row>
    <row r="37" spans="1:11" ht="72" customHeight="1">
      <c r="A37" s="2" t="s">
        <v>20</v>
      </c>
      <c r="B37" s="7" t="s">
        <v>28</v>
      </c>
      <c r="C37" s="39" t="s">
        <v>29</v>
      </c>
      <c r="D37" s="215">
        <v>100000</v>
      </c>
      <c r="E37" s="215">
        <v>142998.92000000001</v>
      </c>
      <c r="F37" s="216">
        <f t="shared" si="17"/>
        <v>42998.920000000013</v>
      </c>
      <c r="G37" s="217">
        <f t="shared" si="18"/>
        <v>142.99892</v>
      </c>
    </row>
    <row r="38" spans="1:11" ht="72.75" customHeight="1">
      <c r="A38" s="2" t="s">
        <v>20</v>
      </c>
      <c r="B38" s="7" t="s">
        <v>30</v>
      </c>
      <c r="C38" s="39" t="s">
        <v>31</v>
      </c>
      <c r="D38" s="215">
        <v>821500</v>
      </c>
      <c r="E38" s="215">
        <v>863793.08</v>
      </c>
      <c r="F38" s="216">
        <f t="shared" si="17"/>
        <v>42293.079999999958</v>
      </c>
      <c r="G38" s="217">
        <f t="shared" si="18"/>
        <v>105.14827510651247</v>
      </c>
    </row>
    <row r="39" spans="1:11" ht="20.25">
      <c r="A39" s="2" t="s">
        <v>20</v>
      </c>
      <c r="B39" s="7" t="s">
        <v>32</v>
      </c>
      <c r="C39" s="40" t="s">
        <v>33</v>
      </c>
      <c r="D39" s="215">
        <v>8114000</v>
      </c>
      <c r="E39" s="215">
        <v>8404860.4000000004</v>
      </c>
      <c r="F39" s="216">
        <f>E39-D39</f>
        <v>290860.40000000037</v>
      </c>
      <c r="G39" s="216">
        <f>E39/D39*100</f>
        <v>103.58467340399311</v>
      </c>
      <c r="J39" s="116"/>
      <c r="K39" s="116"/>
    </row>
    <row r="40" spans="1:11" ht="20.25">
      <c r="A40" s="2" t="s">
        <v>20</v>
      </c>
      <c r="B40" s="7" t="s">
        <v>34</v>
      </c>
      <c r="C40" s="40" t="s">
        <v>35</v>
      </c>
      <c r="D40" s="215">
        <v>5522000</v>
      </c>
      <c r="E40" s="215">
        <v>5848467.4500000002</v>
      </c>
      <c r="F40" s="216">
        <f t="shared" ref="F40:F44" si="19">E40-D40</f>
        <v>326467.45000000019</v>
      </c>
      <c r="G40" s="216">
        <f t="shared" ref="G40:G44" si="20">E40/D40*100</f>
        <v>105.91212332488229</v>
      </c>
      <c r="J40" s="117"/>
      <c r="K40" s="117"/>
    </row>
    <row r="41" spans="1:11" ht="20.25">
      <c r="A41" s="2" t="s">
        <v>20</v>
      </c>
      <c r="B41" s="7" t="s">
        <v>36</v>
      </c>
      <c r="C41" s="40" t="s">
        <v>37</v>
      </c>
      <c r="D41" s="215">
        <v>500000</v>
      </c>
      <c r="E41" s="215">
        <v>594486.38</v>
      </c>
      <c r="F41" s="216">
        <f t="shared" si="19"/>
        <v>94486.38</v>
      </c>
      <c r="G41" s="216">
        <f t="shared" si="20"/>
        <v>118.89727599999999</v>
      </c>
    </row>
    <row r="42" spans="1:11" ht="20.25">
      <c r="A42" s="2" t="s">
        <v>20</v>
      </c>
      <c r="B42" s="7" t="s">
        <v>38</v>
      </c>
      <c r="C42" s="40" t="s">
        <v>39</v>
      </c>
      <c r="D42" s="215">
        <v>940000</v>
      </c>
      <c r="E42" s="215">
        <v>1219340.8799999999</v>
      </c>
      <c r="F42" s="216">
        <f t="shared" si="19"/>
        <v>279340.87999999989</v>
      </c>
      <c r="G42" s="216">
        <f t="shared" si="20"/>
        <v>129.71711489361701</v>
      </c>
    </row>
    <row r="43" spans="1:11" ht="20.25">
      <c r="A43" s="2"/>
      <c r="B43" s="174">
        <v>18011000</v>
      </c>
      <c r="C43" s="40" t="s">
        <v>445</v>
      </c>
      <c r="D43" s="215"/>
      <c r="E43" s="215">
        <v>8333.33</v>
      </c>
      <c r="F43" s="216">
        <f t="shared" si="19"/>
        <v>8333.33</v>
      </c>
      <c r="G43" s="216"/>
    </row>
    <row r="44" spans="1:11" ht="23.25" customHeight="1">
      <c r="A44" s="2" t="s">
        <v>20</v>
      </c>
      <c r="B44" s="7" t="s">
        <v>40</v>
      </c>
      <c r="C44" s="39" t="s">
        <v>41</v>
      </c>
      <c r="D44" s="215">
        <v>112500</v>
      </c>
      <c r="E44" s="215">
        <v>125582.5</v>
      </c>
      <c r="F44" s="216">
        <f t="shared" si="19"/>
        <v>13082.5</v>
      </c>
      <c r="G44" s="216">
        <f t="shared" si="20"/>
        <v>111.62888888888889</v>
      </c>
    </row>
    <row r="45" spans="1:11" ht="20.25">
      <c r="A45" s="2"/>
      <c r="B45" s="7" t="s">
        <v>94</v>
      </c>
      <c r="C45" s="40" t="s">
        <v>95</v>
      </c>
      <c r="D45" s="216">
        <f>D46</f>
        <v>1860</v>
      </c>
      <c r="E45" s="216">
        <f>E46</f>
        <v>2426.5</v>
      </c>
      <c r="F45" s="216">
        <f>F46</f>
        <v>566.5</v>
      </c>
      <c r="G45" s="217">
        <f>E45/D45*100</f>
        <v>130.45698924731184</v>
      </c>
    </row>
    <row r="46" spans="1:11" ht="34.5" customHeight="1">
      <c r="A46" s="2" t="s">
        <v>13</v>
      </c>
      <c r="B46" s="7" t="s">
        <v>96</v>
      </c>
      <c r="C46" s="39" t="s">
        <v>42</v>
      </c>
      <c r="D46" s="215">
        <v>1860</v>
      </c>
      <c r="E46" s="215">
        <v>2426.5</v>
      </c>
      <c r="F46" s="216">
        <f t="shared" ref="F46" si="21">E46-D46</f>
        <v>566.5</v>
      </c>
      <c r="G46" s="216">
        <f t="shared" ref="G46" si="22">E46/D46*100</f>
        <v>130.45698924731184</v>
      </c>
    </row>
    <row r="47" spans="1:11" ht="20.25">
      <c r="A47" s="2"/>
      <c r="B47" s="67" t="s">
        <v>97</v>
      </c>
      <c r="C47" s="36" t="s">
        <v>98</v>
      </c>
      <c r="D47" s="218">
        <f>D48+D49+D50</f>
        <v>24958235</v>
      </c>
      <c r="E47" s="218">
        <f>E48+E49+E50</f>
        <v>24800800.039999999</v>
      </c>
      <c r="F47" s="218">
        <f>F48+F49+F50</f>
        <v>-157434.95999999903</v>
      </c>
      <c r="G47" s="213">
        <f>E47/D47*100</f>
        <v>99.369206356138562</v>
      </c>
    </row>
    <row r="48" spans="1:11" ht="20.25">
      <c r="A48" s="2" t="s">
        <v>20</v>
      </c>
      <c r="B48" s="7" t="s">
        <v>43</v>
      </c>
      <c r="C48" s="40" t="s">
        <v>44</v>
      </c>
      <c r="D48" s="215">
        <v>1320000</v>
      </c>
      <c r="E48" s="215">
        <v>1428178.58</v>
      </c>
      <c r="F48" s="216">
        <f t="shared" ref="F48" si="23">E48-D48</f>
        <v>108178.58000000007</v>
      </c>
      <c r="G48" s="216">
        <f t="shared" ref="G48" si="24">E48/D48*100</f>
        <v>108.19534696969697</v>
      </c>
    </row>
    <row r="49" spans="1:7" ht="20.25">
      <c r="A49" s="2" t="s">
        <v>20</v>
      </c>
      <c r="B49" s="7" t="s">
        <v>45</v>
      </c>
      <c r="C49" s="40" t="s">
        <v>46</v>
      </c>
      <c r="D49" s="215">
        <v>14016935</v>
      </c>
      <c r="E49" s="215">
        <v>14072855.23</v>
      </c>
      <c r="F49" s="216">
        <f t="shared" ref="F49:F50" si="25">E49-D49</f>
        <v>55920.230000000447</v>
      </c>
      <c r="G49" s="216">
        <f t="shared" ref="G49:G50" si="26">E49/D49*100</f>
        <v>100.39894763013454</v>
      </c>
    </row>
    <row r="50" spans="1:7" ht="96" customHeight="1">
      <c r="A50" s="2" t="s">
        <v>20</v>
      </c>
      <c r="B50" s="7" t="s">
        <v>47</v>
      </c>
      <c r="C50" s="39" t="s">
        <v>410</v>
      </c>
      <c r="D50" s="215">
        <v>9621300</v>
      </c>
      <c r="E50" s="215">
        <v>9299766.2300000004</v>
      </c>
      <c r="F50" s="216">
        <f t="shared" si="25"/>
        <v>-321533.76999999955</v>
      </c>
      <c r="G50" s="216">
        <f t="shared" si="26"/>
        <v>96.658104725972578</v>
      </c>
    </row>
    <row r="51" spans="1:7" ht="20.25">
      <c r="A51" s="2"/>
      <c r="B51" s="53">
        <v>20000000</v>
      </c>
      <c r="C51" s="41" t="s">
        <v>80</v>
      </c>
      <c r="D51" s="218">
        <f>D52+D59+D71</f>
        <v>2484265</v>
      </c>
      <c r="E51" s="218">
        <f>E52+E59+E71</f>
        <v>2172398.2200000002</v>
      </c>
      <c r="F51" s="218">
        <f>F52+F59+F71</f>
        <v>-311866.77999999985</v>
      </c>
      <c r="G51" s="213">
        <f>E51/D51*100</f>
        <v>87.446315912352361</v>
      </c>
    </row>
    <row r="52" spans="1:7" ht="34.5" customHeight="1">
      <c r="A52" s="2"/>
      <c r="B52" s="53" t="s">
        <v>99</v>
      </c>
      <c r="C52" s="41" t="s">
        <v>100</v>
      </c>
      <c r="D52" s="218">
        <f>D53+D55</f>
        <v>159200</v>
      </c>
      <c r="E52" s="218">
        <f t="shared" ref="E52:F52" si="27">E53+E55</f>
        <v>260488.12</v>
      </c>
      <c r="F52" s="218">
        <f t="shared" si="27"/>
        <v>101288.12</v>
      </c>
      <c r="G52" s="213">
        <f t="shared" ref="G52:G58" si="28">E52/D52*100</f>
        <v>163.62319095477386</v>
      </c>
    </row>
    <row r="53" spans="1:7" ht="119.25" customHeight="1">
      <c r="A53" s="2"/>
      <c r="B53" s="10">
        <v>21010000</v>
      </c>
      <c r="C53" s="39" t="s">
        <v>411</v>
      </c>
      <c r="D53" s="216">
        <f t="shared" ref="D53:E53" si="29">D54</f>
        <v>0</v>
      </c>
      <c r="E53" s="216">
        <f t="shared" si="29"/>
        <v>-5860</v>
      </c>
      <c r="F53" s="216">
        <f t="shared" ref="F53:F56" si="30">E53-D53</f>
        <v>-5860</v>
      </c>
      <c r="G53" s="217">
        <v>0</v>
      </c>
    </row>
    <row r="54" spans="1:7" ht="61.5" customHeight="1">
      <c r="A54" s="2" t="s">
        <v>13</v>
      </c>
      <c r="B54" s="7" t="s">
        <v>48</v>
      </c>
      <c r="C54" s="39" t="s">
        <v>49</v>
      </c>
      <c r="D54" s="219">
        <v>0</v>
      </c>
      <c r="E54" s="219">
        <v>-5860</v>
      </c>
      <c r="F54" s="216">
        <f t="shared" si="30"/>
        <v>-5860</v>
      </c>
      <c r="G54" s="217">
        <v>0</v>
      </c>
    </row>
    <row r="55" spans="1:7" ht="20.25">
      <c r="A55" s="2"/>
      <c r="B55" s="7" t="s">
        <v>101</v>
      </c>
      <c r="C55" s="39" t="s">
        <v>66</v>
      </c>
      <c r="D55" s="216">
        <f>D56+D57+D58</f>
        <v>159200</v>
      </c>
      <c r="E55" s="216">
        <f>E56+E57+E58</f>
        <v>266348.12</v>
      </c>
      <c r="F55" s="216">
        <f t="shared" si="30"/>
        <v>107148.12</v>
      </c>
      <c r="G55" s="217">
        <f t="shared" si="28"/>
        <v>167.30409547738694</v>
      </c>
    </row>
    <row r="56" spans="1:7" ht="20.25">
      <c r="A56" s="2" t="s">
        <v>13</v>
      </c>
      <c r="B56" s="7" t="s">
        <v>50</v>
      </c>
      <c r="C56" s="40" t="s">
        <v>51</v>
      </c>
      <c r="D56" s="215">
        <v>55000</v>
      </c>
      <c r="E56" s="215">
        <v>134937</v>
      </c>
      <c r="F56" s="216">
        <f t="shared" si="30"/>
        <v>79937</v>
      </c>
      <c r="G56" s="216">
        <f t="shared" si="28"/>
        <v>245.33999999999997</v>
      </c>
    </row>
    <row r="57" spans="1:7" ht="120" customHeight="1">
      <c r="A57" s="2" t="s">
        <v>20</v>
      </c>
      <c r="B57" s="7" t="s">
        <v>52</v>
      </c>
      <c r="C57" s="39" t="s">
        <v>412</v>
      </c>
      <c r="D57" s="215">
        <v>99000</v>
      </c>
      <c r="E57" s="215">
        <v>129991.12</v>
      </c>
      <c r="F57" s="216">
        <f t="shared" ref="F57" si="31">E57-D57</f>
        <v>30991.119999999995</v>
      </c>
      <c r="G57" s="216">
        <f t="shared" si="28"/>
        <v>131.30416161616159</v>
      </c>
    </row>
    <row r="58" spans="1:7" ht="96" customHeight="1">
      <c r="A58" s="2"/>
      <c r="B58" s="10">
        <v>21082400</v>
      </c>
      <c r="C58" s="39" t="s">
        <v>413</v>
      </c>
      <c r="D58" s="215">
        <v>5200</v>
      </c>
      <c r="E58" s="215">
        <v>1420</v>
      </c>
      <c r="F58" s="216">
        <f t="shared" ref="F58" si="32">E58-D58</f>
        <v>-3780</v>
      </c>
      <c r="G58" s="216">
        <f t="shared" si="28"/>
        <v>27.307692307692307</v>
      </c>
    </row>
    <row r="59" spans="1:7" ht="53.25" customHeight="1">
      <c r="A59" s="2"/>
      <c r="B59" s="67" t="s">
        <v>102</v>
      </c>
      <c r="C59" s="41" t="s">
        <v>103</v>
      </c>
      <c r="D59" s="218">
        <f>D60+D65+D67</f>
        <v>2299565</v>
      </c>
      <c r="E59" s="218">
        <f t="shared" ref="E59:F59" si="33">E60+E65+E67</f>
        <v>1848155.2000000002</v>
      </c>
      <c r="F59" s="218">
        <f t="shared" si="33"/>
        <v>-451409.79999999987</v>
      </c>
      <c r="G59" s="213">
        <f t="shared" ref="G59:G63" si="34">E59/D59*100</f>
        <v>80.369774283397092</v>
      </c>
    </row>
    <row r="60" spans="1:7" ht="34.5" customHeight="1">
      <c r="A60" s="2"/>
      <c r="B60" s="67" t="s">
        <v>104</v>
      </c>
      <c r="C60" s="41" t="s">
        <v>105</v>
      </c>
      <c r="D60" s="218">
        <f>D61+D62+D63+D64</f>
        <v>1826400</v>
      </c>
      <c r="E60" s="218">
        <f t="shared" ref="E60:F60" si="35">E61+E62+E63+E64</f>
        <v>1248088.8600000001</v>
      </c>
      <c r="F60" s="218">
        <f t="shared" si="35"/>
        <v>-578311.1399999999</v>
      </c>
      <c r="G60" s="213">
        <f t="shared" si="34"/>
        <v>68.336008541392914</v>
      </c>
    </row>
    <row r="61" spans="1:7" ht="66" customHeight="1">
      <c r="A61" s="2" t="s">
        <v>7</v>
      </c>
      <c r="B61" s="7" t="s">
        <v>53</v>
      </c>
      <c r="C61" s="39" t="s">
        <v>54</v>
      </c>
      <c r="D61" s="215">
        <v>31400</v>
      </c>
      <c r="E61" s="215">
        <v>50070</v>
      </c>
      <c r="F61" s="216">
        <f t="shared" ref="F61:F64" si="36">E61-D61</f>
        <v>18670</v>
      </c>
      <c r="G61" s="216">
        <f t="shared" si="34"/>
        <v>159.45859872611464</v>
      </c>
    </row>
    <row r="62" spans="1:7" ht="34.5" customHeight="1">
      <c r="A62" s="2" t="s">
        <v>20</v>
      </c>
      <c r="B62" s="7" t="s">
        <v>55</v>
      </c>
      <c r="C62" s="39" t="s">
        <v>56</v>
      </c>
      <c r="D62" s="215">
        <v>1306400</v>
      </c>
      <c r="E62" s="215">
        <v>716472.16</v>
      </c>
      <c r="F62" s="216">
        <f t="shared" si="36"/>
        <v>-589927.84</v>
      </c>
      <c r="G62" s="216">
        <f t="shared" si="34"/>
        <v>54.843245560318429</v>
      </c>
    </row>
    <row r="63" spans="1:7" ht="55.5" customHeight="1">
      <c r="A63" s="2" t="s">
        <v>20</v>
      </c>
      <c r="B63" s="7" t="s">
        <v>57</v>
      </c>
      <c r="C63" s="39" t="s">
        <v>58</v>
      </c>
      <c r="D63" s="215">
        <v>470000</v>
      </c>
      <c r="E63" s="215">
        <v>467841.7</v>
      </c>
      <c r="F63" s="216">
        <f t="shared" si="36"/>
        <v>-2158.2999999999884</v>
      </c>
      <c r="G63" s="216">
        <f t="shared" si="34"/>
        <v>99.540787234042554</v>
      </c>
    </row>
    <row r="64" spans="1:7" ht="135.75" customHeight="1">
      <c r="A64" s="2" t="s">
        <v>20</v>
      </c>
      <c r="B64" s="7" t="s">
        <v>59</v>
      </c>
      <c r="C64" s="39" t="s">
        <v>414</v>
      </c>
      <c r="D64" s="215">
        <v>18600</v>
      </c>
      <c r="E64" s="215">
        <v>13705</v>
      </c>
      <c r="F64" s="216">
        <f t="shared" si="36"/>
        <v>-4895</v>
      </c>
      <c r="G64" s="216">
        <f>E64/D64*100</f>
        <v>73.682795698924735</v>
      </c>
    </row>
    <row r="65" spans="1:7" ht="65.25" customHeight="1">
      <c r="A65" s="2"/>
      <c r="B65" s="67" t="s">
        <v>106</v>
      </c>
      <c r="C65" s="41" t="s">
        <v>107</v>
      </c>
      <c r="D65" s="218">
        <f>D66</f>
        <v>51900</v>
      </c>
      <c r="E65" s="218">
        <f t="shared" ref="E65:F65" si="37">E66</f>
        <v>67515.5</v>
      </c>
      <c r="F65" s="218">
        <f t="shared" si="37"/>
        <v>15615.5</v>
      </c>
      <c r="G65" s="217">
        <f t="shared" ref="G65:G66" si="38">E65/D65*100</f>
        <v>130.08766859344894</v>
      </c>
    </row>
    <row r="66" spans="1:7" ht="57" customHeight="1">
      <c r="A66" s="2" t="s">
        <v>13</v>
      </c>
      <c r="B66" s="7" t="s">
        <v>108</v>
      </c>
      <c r="C66" s="39" t="s">
        <v>60</v>
      </c>
      <c r="D66" s="215">
        <v>51900</v>
      </c>
      <c r="E66" s="215">
        <v>67515.5</v>
      </c>
      <c r="F66" s="216">
        <f>E66-D66</f>
        <v>15615.5</v>
      </c>
      <c r="G66" s="216">
        <f t="shared" si="38"/>
        <v>130.08766859344894</v>
      </c>
    </row>
    <row r="67" spans="1:7" ht="20.25">
      <c r="A67" s="2"/>
      <c r="B67" s="67" t="s">
        <v>109</v>
      </c>
      <c r="C67" s="41" t="s">
        <v>110</v>
      </c>
      <c r="D67" s="218">
        <f>D68+D70+D69</f>
        <v>421265</v>
      </c>
      <c r="E67" s="218">
        <f>E68+E70+E69</f>
        <v>532550.84000000008</v>
      </c>
      <c r="F67" s="218">
        <f>F68+F70+F69</f>
        <v>111285.84000000003</v>
      </c>
      <c r="G67" s="213">
        <f t="shared" ref="G67:G70" si="39">E67/D67*100</f>
        <v>126.41706289390291</v>
      </c>
    </row>
    <row r="68" spans="1:7" ht="71.25" customHeight="1">
      <c r="A68" s="2" t="s">
        <v>7</v>
      </c>
      <c r="B68" s="7" t="s">
        <v>61</v>
      </c>
      <c r="C68" s="39" t="s">
        <v>62</v>
      </c>
      <c r="D68" s="215">
        <v>414010</v>
      </c>
      <c r="E68" s="215">
        <v>526893.41</v>
      </c>
      <c r="F68" s="216">
        <f t="shared" ref="F68:F70" si="40">E68-D68</f>
        <v>112883.41000000003</v>
      </c>
      <c r="G68" s="216">
        <f t="shared" si="39"/>
        <v>127.26586555880293</v>
      </c>
    </row>
    <row r="69" spans="1:7" ht="30.75" customHeight="1">
      <c r="A69" s="2"/>
      <c r="B69" s="10">
        <v>22090200</v>
      </c>
      <c r="C69" s="39" t="s">
        <v>310</v>
      </c>
      <c r="D69" s="215">
        <v>15</v>
      </c>
      <c r="E69" s="215">
        <v>81.430000000000007</v>
      </c>
      <c r="F69" s="216">
        <f t="shared" ref="F69" si="41">E69-D69</f>
        <v>66.430000000000007</v>
      </c>
      <c r="G69" s="216">
        <f t="shared" si="39"/>
        <v>542.86666666666679</v>
      </c>
    </row>
    <row r="70" spans="1:7" ht="60.75" customHeight="1">
      <c r="A70" s="2" t="s">
        <v>7</v>
      </c>
      <c r="B70" s="7" t="s">
        <v>63</v>
      </c>
      <c r="C70" s="39" t="s">
        <v>64</v>
      </c>
      <c r="D70" s="215">
        <v>7240</v>
      </c>
      <c r="E70" s="215">
        <v>5576</v>
      </c>
      <c r="F70" s="216">
        <f t="shared" si="40"/>
        <v>-1664</v>
      </c>
      <c r="G70" s="216">
        <f t="shared" si="39"/>
        <v>77.016574585635354</v>
      </c>
    </row>
    <row r="71" spans="1:7" ht="20.25">
      <c r="A71" s="2"/>
      <c r="B71" s="67" t="s">
        <v>111</v>
      </c>
      <c r="C71" s="41" t="s">
        <v>112</v>
      </c>
      <c r="D71" s="218">
        <f>D72</f>
        <v>25500</v>
      </c>
      <c r="E71" s="218">
        <f t="shared" ref="E71:F71" si="42">E72</f>
        <v>63754.9</v>
      </c>
      <c r="F71" s="218">
        <f t="shared" si="42"/>
        <v>38254.9</v>
      </c>
      <c r="G71" s="213">
        <f t="shared" ref="G71:G73" si="43">E71/D71*100</f>
        <v>250.01921568627452</v>
      </c>
    </row>
    <row r="72" spans="1:7" ht="20.25">
      <c r="A72" s="2"/>
      <c r="B72" s="7" t="s">
        <v>113</v>
      </c>
      <c r="C72" s="39" t="s">
        <v>66</v>
      </c>
      <c r="D72" s="216">
        <f>D73</f>
        <v>25500</v>
      </c>
      <c r="E72" s="216">
        <f>E73</f>
        <v>63754.9</v>
      </c>
      <c r="F72" s="216">
        <f>F73</f>
        <v>38254.9</v>
      </c>
      <c r="G72" s="217">
        <f t="shared" si="43"/>
        <v>250.01921568627452</v>
      </c>
    </row>
    <row r="73" spans="1:7" ht="20.25">
      <c r="A73" s="2" t="s">
        <v>13</v>
      </c>
      <c r="B73" s="7" t="s">
        <v>65</v>
      </c>
      <c r="C73" s="39" t="s">
        <v>66</v>
      </c>
      <c r="D73" s="215">
        <v>25500</v>
      </c>
      <c r="E73" s="215">
        <v>63754.9</v>
      </c>
      <c r="F73" s="216">
        <f t="shared" ref="F73:F74" si="44">E73-D73</f>
        <v>38254.9</v>
      </c>
      <c r="G73" s="216">
        <f t="shared" si="43"/>
        <v>250.01921568627452</v>
      </c>
    </row>
    <row r="74" spans="1:7" ht="27.75" customHeight="1">
      <c r="A74" s="2"/>
      <c r="B74" s="68"/>
      <c r="C74" s="69" t="s">
        <v>114</v>
      </c>
      <c r="D74" s="220">
        <f>D11+D51</f>
        <v>85162550</v>
      </c>
      <c r="E74" s="220">
        <f>E11+E51</f>
        <v>87287566.299999982</v>
      </c>
      <c r="F74" s="220">
        <f t="shared" si="44"/>
        <v>2125016.2999999821</v>
      </c>
      <c r="G74" s="221">
        <f t="shared" ref="G74:G88" si="45">E74/D74*100</f>
        <v>102.49524738279912</v>
      </c>
    </row>
    <row r="75" spans="1:7" ht="20.25">
      <c r="A75" s="2"/>
      <c r="B75" s="53">
        <v>40000000</v>
      </c>
      <c r="C75" s="41" t="s">
        <v>304</v>
      </c>
      <c r="D75" s="218">
        <f>D76</f>
        <v>76308087</v>
      </c>
      <c r="E75" s="218">
        <f t="shared" ref="E75:F75" si="46">E76</f>
        <v>76329530.849999994</v>
      </c>
      <c r="F75" s="218">
        <f t="shared" si="46"/>
        <v>21443.849999999627</v>
      </c>
      <c r="G75" s="213">
        <f t="shared" si="45"/>
        <v>100.02810167420392</v>
      </c>
    </row>
    <row r="76" spans="1:7" ht="20.25">
      <c r="A76" s="2"/>
      <c r="B76" s="7" t="s">
        <v>115</v>
      </c>
      <c r="C76" s="39" t="s">
        <v>116</v>
      </c>
      <c r="D76" s="216">
        <f>D77+D79+D83+D81</f>
        <v>76308087</v>
      </c>
      <c r="E76" s="216">
        <f>E77+E79+E83+E81</f>
        <v>76329530.849999994</v>
      </c>
      <c r="F76" s="216">
        <f>F77+F79+F83+F81</f>
        <v>21443.849999999627</v>
      </c>
      <c r="G76" s="217">
        <f t="shared" si="45"/>
        <v>100.02810167420392</v>
      </c>
    </row>
    <row r="77" spans="1:7" ht="42.75" customHeight="1">
      <c r="A77" s="2"/>
      <c r="B77" s="67" t="s">
        <v>117</v>
      </c>
      <c r="C77" s="41" t="s">
        <v>118</v>
      </c>
      <c r="D77" s="218">
        <f>D78</f>
        <v>16479600</v>
      </c>
      <c r="E77" s="218">
        <f>E78</f>
        <v>16479600</v>
      </c>
      <c r="F77" s="218">
        <f t="shared" ref="F77" si="47">F78</f>
        <v>0</v>
      </c>
      <c r="G77" s="213">
        <f t="shared" si="45"/>
        <v>100</v>
      </c>
    </row>
    <row r="78" spans="1:7" ht="20.25">
      <c r="A78" s="2" t="s">
        <v>20</v>
      </c>
      <c r="B78" s="7" t="s">
        <v>67</v>
      </c>
      <c r="C78" s="40" t="s">
        <v>68</v>
      </c>
      <c r="D78" s="215">
        <v>16479600</v>
      </c>
      <c r="E78" s="215">
        <v>16479600</v>
      </c>
      <c r="F78" s="216">
        <f t="shared" ref="F78" si="48">E78-D78</f>
        <v>0</v>
      </c>
      <c r="G78" s="216">
        <f t="shared" si="45"/>
        <v>100</v>
      </c>
    </row>
    <row r="79" spans="1:7" ht="37.5">
      <c r="A79" s="2"/>
      <c r="B79" s="67" t="s">
        <v>119</v>
      </c>
      <c r="C79" s="41" t="s">
        <v>120</v>
      </c>
      <c r="D79" s="218">
        <f>D80</f>
        <v>53901100</v>
      </c>
      <c r="E79" s="218">
        <f t="shared" ref="E79:F79" si="49">E80</f>
        <v>53901100</v>
      </c>
      <c r="F79" s="218">
        <f t="shared" si="49"/>
        <v>0</v>
      </c>
      <c r="G79" s="213">
        <f t="shared" si="45"/>
        <v>100</v>
      </c>
    </row>
    <row r="80" spans="1:7" ht="37.5">
      <c r="A80" s="2" t="s">
        <v>20</v>
      </c>
      <c r="B80" s="7" t="s">
        <v>69</v>
      </c>
      <c r="C80" s="39" t="s">
        <v>70</v>
      </c>
      <c r="D80" s="215">
        <v>53901100</v>
      </c>
      <c r="E80" s="215">
        <v>53901100</v>
      </c>
      <c r="F80" s="216">
        <f t="shared" ref="F80" si="50">E80-D80</f>
        <v>0</v>
      </c>
      <c r="G80" s="216">
        <f t="shared" si="45"/>
        <v>100</v>
      </c>
    </row>
    <row r="81" spans="1:7" ht="37.5">
      <c r="A81" s="2"/>
      <c r="B81" s="53">
        <v>41040000</v>
      </c>
      <c r="C81" s="41" t="s">
        <v>447</v>
      </c>
      <c r="D81" s="222">
        <f>D82</f>
        <v>137468</v>
      </c>
      <c r="E81" s="222">
        <f>E82</f>
        <v>172057</v>
      </c>
      <c r="F81" s="218">
        <f>F82</f>
        <v>34589</v>
      </c>
      <c r="G81" s="218">
        <f>G82</f>
        <v>125.16149212907732</v>
      </c>
    </row>
    <row r="82" spans="1:7" ht="20.25">
      <c r="A82" s="2"/>
      <c r="B82" s="10" t="s">
        <v>446</v>
      </c>
      <c r="C82" s="39" t="s">
        <v>448</v>
      </c>
      <c r="D82" s="215">
        <v>137468</v>
      </c>
      <c r="E82" s="215">
        <v>172057</v>
      </c>
      <c r="F82" s="216">
        <f>E82-D82</f>
        <v>34589</v>
      </c>
      <c r="G82" s="216">
        <f>E82/D82*100</f>
        <v>125.16149212907732</v>
      </c>
    </row>
    <row r="83" spans="1:7" ht="37.5">
      <c r="A83" s="2"/>
      <c r="B83" s="53">
        <v>41050000</v>
      </c>
      <c r="C83" s="41" t="s">
        <v>121</v>
      </c>
      <c r="D83" s="218">
        <f>D84+D87+D85+D86+D88</f>
        <v>5789919</v>
      </c>
      <c r="E83" s="218">
        <f>E84+E87+E85+E86+E88</f>
        <v>5776773.8499999996</v>
      </c>
      <c r="F83" s="216">
        <f>E83-D83</f>
        <v>-13145.150000000373</v>
      </c>
      <c r="G83" s="213">
        <f t="shared" si="45"/>
        <v>99.772964872220143</v>
      </c>
    </row>
    <row r="84" spans="1:7" ht="63.75" customHeight="1">
      <c r="A84" s="2" t="s">
        <v>20</v>
      </c>
      <c r="B84" s="10">
        <v>41051000</v>
      </c>
      <c r="C84" s="39" t="s">
        <v>72</v>
      </c>
      <c r="D84" s="216">
        <v>1211620</v>
      </c>
      <c r="E84" s="216">
        <v>1211620</v>
      </c>
      <c r="F84" s="216">
        <f t="shared" ref="F84:F89" si="51">E84-D84</f>
        <v>0</v>
      </c>
      <c r="G84" s="216">
        <f t="shared" si="45"/>
        <v>100</v>
      </c>
    </row>
    <row r="85" spans="1:7" ht="81" customHeight="1">
      <c r="A85" s="2"/>
      <c r="B85" s="10" t="s">
        <v>545</v>
      </c>
      <c r="C85" s="39" t="s">
        <v>548</v>
      </c>
      <c r="D85" s="216"/>
      <c r="E85" s="216">
        <v>181656</v>
      </c>
      <c r="F85" s="216">
        <f t="shared" si="51"/>
        <v>181656</v>
      </c>
      <c r="G85" s="216">
        <v>0</v>
      </c>
    </row>
    <row r="86" spans="1:7" ht="77.25" customHeight="1">
      <c r="A86" s="2"/>
      <c r="B86" s="10" t="s">
        <v>546</v>
      </c>
      <c r="C86" s="39" t="s">
        <v>547</v>
      </c>
      <c r="D86" s="216">
        <v>86966</v>
      </c>
      <c r="E86" s="216">
        <v>86966</v>
      </c>
      <c r="F86" s="216">
        <f t="shared" si="51"/>
        <v>0</v>
      </c>
      <c r="G86" s="216">
        <f t="shared" si="45"/>
        <v>100</v>
      </c>
    </row>
    <row r="87" spans="1:7" ht="20.25">
      <c r="A87" s="2" t="s">
        <v>20</v>
      </c>
      <c r="B87" s="7" t="s">
        <v>73</v>
      </c>
      <c r="C87" s="70" t="s">
        <v>74</v>
      </c>
      <c r="D87" s="216">
        <v>4449756</v>
      </c>
      <c r="E87" s="216">
        <v>4254954.8499999996</v>
      </c>
      <c r="F87" s="216">
        <f t="shared" si="51"/>
        <v>-194801.15000000037</v>
      </c>
      <c r="G87" s="216">
        <f t="shared" si="45"/>
        <v>95.622206026577629</v>
      </c>
    </row>
    <row r="88" spans="1:7" ht="89.25" customHeight="1">
      <c r="A88" s="2"/>
      <c r="B88" s="386">
        <v>41057700</v>
      </c>
      <c r="C88" s="387" t="s">
        <v>549</v>
      </c>
      <c r="D88" s="385">
        <v>41577</v>
      </c>
      <c r="E88" s="385">
        <v>41577</v>
      </c>
      <c r="F88" s="216">
        <f t="shared" si="51"/>
        <v>0</v>
      </c>
      <c r="G88" s="385">
        <f t="shared" si="45"/>
        <v>100</v>
      </c>
    </row>
    <row r="89" spans="1:7" ht="20.25">
      <c r="A89" s="2"/>
      <c r="B89" s="82"/>
      <c r="C89" s="83" t="s">
        <v>122</v>
      </c>
      <c r="D89" s="223">
        <f>D74+D75</f>
        <v>161470637</v>
      </c>
      <c r="E89" s="223">
        <f>E74+E75</f>
        <v>163617097.14999998</v>
      </c>
      <c r="F89" s="220">
        <f t="shared" si="51"/>
        <v>2146460.1499999762</v>
      </c>
      <c r="G89" s="223">
        <f>E89/D89*100</f>
        <v>101.32931918141873</v>
      </c>
    </row>
    <row r="90" spans="1:7" ht="15.75">
      <c r="B90" s="405" t="s">
        <v>136</v>
      </c>
      <c r="C90" s="406"/>
      <c r="D90" s="406"/>
      <c r="E90" s="406"/>
      <c r="F90" s="406"/>
      <c r="G90" s="407"/>
    </row>
    <row r="91" spans="1:7" s="9" customFormat="1" ht="90.75" customHeight="1">
      <c r="B91" s="71" t="s">
        <v>1</v>
      </c>
      <c r="C91" s="71" t="s">
        <v>2</v>
      </c>
      <c r="D91" s="224" t="s">
        <v>3</v>
      </c>
      <c r="E91" s="224" t="s">
        <v>4</v>
      </c>
      <c r="F91" s="224" t="s">
        <v>5</v>
      </c>
      <c r="G91" s="224" t="s">
        <v>305</v>
      </c>
    </row>
    <row r="92" spans="1:7" s="9" customFormat="1" ht="20.25">
      <c r="B92" s="72">
        <v>19010000</v>
      </c>
      <c r="C92" s="73" t="s">
        <v>137</v>
      </c>
      <c r="D92" s="225">
        <f>D93+D94+D95</f>
        <v>46100</v>
      </c>
      <c r="E92" s="225">
        <f>E93+E94+E95</f>
        <v>52604.59</v>
      </c>
      <c r="F92" s="225">
        <f>E92-D92</f>
        <v>6504.5899999999965</v>
      </c>
      <c r="G92" s="225">
        <f>E92/D92*100</f>
        <v>114.10973969631235</v>
      </c>
    </row>
    <row r="93" spans="1:7" ht="73.5" customHeight="1">
      <c r="B93" s="74" t="s">
        <v>123</v>
      </c>
      <c r="C93" s="75" t="s">
        <v>415</v>
      </c>
      <c r="D93" s="215">
        <v>20000</v>
      </c>
      <c r="E93" s="215">
        <v>23860.400000000001</v>
      </c>
      <c r="F93" s="216">
        <f t="shared" ref="F93" si="52">E93-D93</f>
        <v>3860.4000000000015</v>
      </c>
      <c r="G93" s="216">
        <f t="shared" ref="G93" si="53">E93/D93*100</f>
        <v>119.30199999999999</v>
      </c>
    </row>
    <row r="94" spans="1:7" ht="41.25" customHeight="1">
      <c r="B94" s="74" t="s">
        <v>124</v>
      </c>
      <c r="C94" s="75" t="s">
        <v>125</v>
      </c>
      <c r="D94" s="215">
        <v>4300</v>
      </c>
      <c r="E94" s="215">
        <v>5721.5</v>
      </c>
      <c r="F94" s="216">
        <f t="shared" ref="F94:F102" si="54">E94-D94</f>
        <v>1421.5</v>
      </c>
      <c r="G94" s="216">
        <f t="shared" ref="G94:G107" si="55">E94/D94*100</f>
        <v>133.05813953488374</v>
      </c>
    </row>
    <row r="95" spans="1:7" ht="71.25" customHeight="1">
      <c r="B95" s="74" t="s">
        <v>126</v>
      </c>
      <c r="C95" s="75" t="s">
        <v>416</v>
      </c>
      <c r="D95" s="215">
        <v>21800</v>
      </c>
      <c r="E95" s="215">
        <v>23022.69</v>
      </c>
      <c r="F95" s="216">
        <f t="shared" si="54"/>
        <v>1222.6899999999987</v>
      </c>
      <c r="G95" s="216">
        <f t="shared" si="55"/>
        <v>105.60866972477064</v>
      </c>
    </row>
    <row r="96" spans="1:7" ht="20.25">
      <c r="B96" s="76" t="s">
        <v>318</v>
      </c>
      <c r="C96" s="77" t="s">
        <v>319</v>
      </c>
      <c r="D96" s="226">
        <f>D97+D98+D99+D101+D102+D100</f>
        <v>3227792</v>
      </c>
      <c r="E96" s="226">
        <f>E97+E98+E99+E101+E102+E100</f>
        <v>4488905.74</v>
      </c>
      <c r="F96" s="216">
        <f t="shared" si="54"/>
        <v>1261113.7400000002</v>
      </c>
      <c r="G96" s="216">
        <f t="shared" si="55"/>
        <v>139.07047727982473</v>
      </c>
    </row>
    <row r="97" spans="2:7" ht="36.75" customHeight="1">
      <c r="B97" s="74" t="s">
        <v>127</v>
      </c>
      <c r="C97" s="75" t="s">
        <v>417</v>
      </c>
      <c r="D97" s="215">
        <v>1875792</v>
      </c>
      <c r="E97" s="215">
        <v>1369239.16</v>
      </c>
      <c r="F97" s="216">
        <f t="shared" si="54"/>
        <v>-506552.84000000008</v>
      </c>
      <c r="G97" s="216">
        <f t="shared" si="55"/>
        <v>72.995255337478781</v>
      </c>
    </row>
    <row r="98" spans="2:7" ht="39" customHeight="1">
      <c r="B98" s="74" t="s">
        <v>129</v>
      </c>
      <c r="C98" s="75" t="s">
        <v>128</v>
      </c>
      <c r="D98" s="215">
        <v>1323500</v>
      </c>
      <c r="E98" s="215">
        <v>631524.98</v>
      </c>
      <c r="F98" s="216">
        <f t="shared" si="54"/>
        <v>-691975.02</v>
      </c>
      <c r="G98" s="216">
        <f t="shared" si="55"/>
        <v>47.716281072912729</v>
      </c>
    </row>
    <row r="99" spans="2:7" ht="37.5">
      <c r="B99" s="74" t="s">
        <v>131</v>
      </c>
      <c r="C99" s="75" t="s">
        <v>130</v>
      </c>
      <c r="D99" s="215">
        <v>28500</v>
      </c>
      <c r="E99" s="215">
        <v>17696.55</v>
      </c>
      <c r="F99" s="216">
        <f t="shared" si="54"/>
        <v>-10803.45</v>
      </c>
      <c r="G99" s="216">
        <f t="shared" si="55"/>
        <v>62.093157894736841</v>
      </c>
    </row>
    <row r="100" spans="2:7" ht="50.25" customHeight="1">
      <c r="B100" s="388">
        <v>25010400</v>
      </c>
      <c r="C100" s="75" t="s">
        <v>550</v>
      </c>
      <c r="D100" s="215"/>
      <c r="E100" s="215">
        <v>1525</v>
      </c>
      <c r="F100" s="216">
        <f t="shared" si="54"/>
        <v>1525</v>
      </c>
      <c r="G100" s="216"/>
    </row>
    <row r="101" spans="2:7" ht="20.25">
      <c r="B101" s="74" t="s">
        <v>132</v>
      </c>
      <c r="C101" s="75" t="s">
        <v>133</v>
      </c>
      <c r="D101" s="215">
        <v>0</v>
      </c>
      <c r="E101" s="215">
        <v>1476052.83</v>
      </c>
      <c r="F101" s="216">
        <f t="shared" si="54"/>
        <v>1476052.83</v>
      </c>
      <c r="G101" s="216">
        <v>0</v>
      </c>
    </row>
    <row r="102" spans="2:7" ht="133.5" customHeight="1">
      <c r="B102" s="74" t="s">
        <v>134</v>
      </c>
      <c r="C102" s="75" t="s">
        <v>418</v>
      </c>
      <c r="D102" s="215">
        <v>0</v>
      </c>
      <c r="E102" s="215">
        <v>992867.22</v>
      </c>
      <c r="F102" s="216">
        <f t="shared" si="54"/>
        <v>992867.22</v>
      </c>
      <c r="G102" s="216">
        <v>0</v>
      </c>
    </row>
    <row r="103" spans="2:7" ht="24" customHeight="1">
      <c r="B103" s="68"/>
      <c r="C103" s="69" t="s">
        <v>114</v>
      </c>
      <c r="D103" s="220">
        <f>D92+D96</f>
        <v>3273892</v>
      </c>
      <c r="E103" s="220">
        <f t="shared" ref="E103:F103" si="56">E92+E96</f>
        <v>4541510.33</v>
      </c>
      <c r="F103" s="220">
        <f t="shared" si="56"/>
        <v>1267618.3300000003</v>
      </c>
      <c r="G103" s="221">
        <f t="shared" si="55"/>
        <v>138.71900264272614</v>
      </c>
    </row>
    <row r="104" spans="2:7" ht="23.25" customHeight="1">
      <c r="B104" s="53">
        <v>40000000</v>
      </c>
      <c r="C104" s="41" t="s">
        <v>304</v>
      </c>
      <c r="D104" s="218">
        <f>D105</f>
        <v>6816884</v>
      </c>
      <c r="E104" s="218">
        <f>E105</f>
        <v>1385562</v>
      </c>
      <c r="F104" s="218">
        <f t="shared" ref="F104" si="57">F105</f>
        <v>-5431322</v>
      </c>
      <c r="G104" s="213">
        <f t="shared" si="55"/>
        <v>20.325444880681552</v>
      </c>
    </row>
    <row r="105" spans="2:7" ht="21.75" customHeight="1">
      <c r="B105" s="7" t="s">
        <v>115</v>
      </c>
      <c r="C105" s="39" t="s">
        <v>116</v>
      </c>
      <c r="D105" s="216">
        <f>D108+D106</f>
        <v>6816884</v>
      </c>
      <c r="E105" s="216">
        <f>E108+E106</f>
        <v>1385562</v>
      </c>
      <c r="F105" s="218">
        <f>E105-D105</f>
        <v>-5431322</v>
      </c>
      <c r="G105" s="217">
        <f t="shared" si="55"/>
        <v>20.325444880681552</v>
      </c>
    </row>
    <row r="106" spans="2:7" ht="39" customHeight="1">
      <c r="B106" s="210">
        <v>41030000</v>
      </c>
      <c r="C106" s="41" t="s">
        <v>468</v>
      </c>
      <c r="D106" s="218">
        <v>5500000</v>
      </c>
      <c r="E106" s="218"/>
      <c r="F106" s="218">
        <f>E106-D106</f>
        <v>-5500000</v>
      </c>
      <c r="G106" s="217">
        <f t="shared" si="55"/>
        <v>0</v>
      </c>
    </row>
    <row r="107" spans="2:7" ht="57" customHeight="1">
      <c r="B107" s="10" t="s">
        <v>467</v>
      </c>
      <c r="C107" s="39" t="s">
        <v>466</v>
      </c>
      <c r="D107" s="216">
        <v>1000000</v>
      </c>
      <c r="E107" s="216"/>
      <c r="F107" s="218">
        <f>E107-D107</f>
        <v>-1000000</v>
      </c>
      <c r="G107" s="213">
        <f t="shared" si="55"/>
        <v>0</v>
      </c>
    </row>
    <row r="108" spans="2:7" ht="39.75" customHeight="1">
      <c r="B108" s="53">
        <v>41050000</v>
      </c>
      <c r="C108" s="41" t="s">
        <v>121</v>
      </c>
      <c r="D108" s="218">
        <f>D109+D110</f>
        <v>1316884</v>
      </c>
      <c r="E108" s="218">
        <f t="shared" ref="E108:F108" si="58">E109+E110</f>
        <v>1385562</v>
      </c>
      <c r="F108" s="218">
        <f t="shared" si="58"/>
        <v>68678</v>
      </c>
      <c r="G108" s="213">
        <f t="shared" ref="G108:G110" si="59">E108/D108*100</f>
        <v>105.21518979651967</v>
      </c>
    </row>
    <row r="109" spans="2:7" ht="52.5" customHeight="1">
      <c r="B109" s="10" t="s">
        <v>469</v>
      </c>
      <c r="C109" s="39" t="s">
        <v>470</v>
      </c>
      <c r="D109" s="216">
        <v>1015308</v>
      </c>
      <c r="E109" s="216">
        <v>1015308</v>
      </c>
      <c r="F109" s="218">
        <f>D109-E109</f>
        <v>0</v>
      </c>
      <c r="G109" s="213">
        <f t="shared" si="59"/>
        <v>100</v>
      </c>
    </row>
    <row r="110" spans="2:7" ht="23.25" customHeight="1">
      <c r="B110" s="7" t="s">
        <v>73</v>
      </c>
      <c r="C110" s="70" t="s">
        <v>74</v>
      </c>
      <c r="D110" s="216">
        <v>301576</v>
      </c>
      <c r="E110" s="216">
        <v>370254</v>
      </c>
      <c r="F110" s="216">
        <f t="shared" ref="F110:F111" si="60">E110-D110</f>
        <v>68678</v>
      </c>
      <c r="G110" s="216">
        <f t="shared" si="59"/>
        <v>122.77303233679073</v>
      </c>
    </row>
    <row r="111" spans="2:7" ht="27" customHeight="1">
      <c r="B111" s="82"/>
      <c r="C111" s="83" t="s">
        <v>122</v>
      </c>
      <c r="D111" s="223">
        <f>D103+D104</f>
        <v>10090776</v>
      </c>
      <c r="E111" s="223">
        <f>E103+E104</f>
        <v>5927072.3300000001</v>
      </c>
      <c r="F111" s="220">
        <f t="shared" si="60"/>
        <v>-4163703.67</v>
      </c>
      <c r="G111" s="223">
        <f>E111/D111*100</f>
        <v>58.737527520182788</v>
      </c>
    </row>
  </sheetData>
  <mergeCells count="3">
    <mergeCell ref="B10:G10"/>
    <mergeCell ref="B90:G90"/>
    <mergeCell ref="B5:G5"/>
  </mergeCells>
  <pageMargins left="0.70866141732283472" right="0.70866141732283472" top="0.74803149606299213" bottom="0.74803149606299213" header="0.31496062992125984" footer="0.31496062992125984"/>
  <pageSetup scale="57" fitToHeight="6" orientation="portrait" horizontalDpi="300" verticalDpi="300" r:id="rId1"/>
  <headerFooter alignWithMargins="0"/>
  <rowBreaks count="4" manualBreakCount="4">
    <brk id="30" max="6" man="1"/>
    <brk id="56" max="6" man="1"/>
    <brk id="82" max="6" man="1"/>
    <brk id="107"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topLeftCell="A19"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1"/>
  <sheetViews>
    <sheetView view="pageBreakPreview" topLeftCell="B1" zoomScale="80" zoomScaleNormal="100" zoomScaleSheetLayoutView="80" workbookViewId="0">
      <selection activeCell="F17" sqref="F17"/>
    </sheetView>
  </sheetViews>
  <sheetFormatPr defaultRowHeight="12.75"/>
  <cols>
    <col min="1" max="1" width="8.85546875" style="32" hidden="1" customWidth="1"/>
    <col min="2" max="2" width="8.42578125" style="32" customWidth="1"/>
    <col min="3" max="3" width="26.7109375" style="32" customWidth="1"/>
    <col min="4" max="4" width="48" style="32" customWidth="1"/>
    <col min="5" max="5" width="15.5703125" style="32" bestFit="1" customWidth="1"/>
    <col min="6" max="6" width="18.85546875" style="32" customWidth="1"/>
    <col min="7" max="8" width="16.7109375" style="32" customWidth="1"/>
    <col min="9" max="9" width="9.7109375" style="32" customWidth="1"/>
    <col min="10" max="10" width="12.140625" style="32" bestFit="1" customWidth="1"/>
    <col min="11" max="255" width="9.140625" style="32"/>
    <col min="256" max="256" width="0" style="32" hidden="1" customWidth="1"/>
    <col min="257" max="257" width="4.5703125" style="32" customWidth="1"/>
    <col min="258" max="258" width="9.7109375" style="32" customWidth="1"/>
    <col min="259" max="259" width="47.5703125" style="32" customWidth="1"/>
    <col min="260" max="260" width="10.140625" style="32" customWidth="1"/>
    <col min="261" max="261" width="11.140625" style="32" customWidth="1"/>
    <col min="262" max="262" width="10.28515625" style="32" customWidth="1"/>
    <col min="263" max="264" width="0" style="32" hidden="1" customWidth="1"/>
    <col min="265" max="511" width="9.140625" style="32"/>
    <col min="512" max="512" width="0" style="32" hidden="1" customWidth="1"/>
    <col min="513" max="513" width="4.5703125" style="32" customWidth="1"/>
    <col min="514" max="514" width="9.7109375" style="32" customWidth="1"/>
    <col min="515" max="515" width="47.5703125" style="32" customWidth="1"/>
    <col min="516" max="516" width="10.140625" style="32" customWidth="1"/>
    <col min="517" max="517" width="11.140625" style="32" customWidth="1"/>
    <col min="518" max="518" width="10.28515625" style="32" customWidth="1"/>
    <col min="519" max="520" width="0" style="32" hidden="1" customWidth="1"/>
    <col min="521" max="767" width="9.140625" style="32"/>
    <col min="768" max="768" width="0" style="32" hidden="1" customWidth="1"/>
    <col min="769" max="769" width="4.5703125" style="32" customWidth="1"/>
    <col min="770" max="770" width="9.7109375" style="32" customWidth="1"/>
    <col min="771" max="771" width="47.5703125" style="32" customWidth="1"/>
    <col min="772" max="772" width="10.140625" style="32" customWidth="1"/>
    <col min="773" max="773" width="11.140625" style="32" customWidth="1"/>
    <col min="774" max="774" width="10.28515625" style="32" customWidth="1"/>
    <col min="775" max="776" width="0" style="32" hidden="1" customWidth="1"/>
    <col min="777" max="1023" width="9.140625" style="32"/>
    <col min="1024" max="1024" width="0" style="32" hidden="1" customWidth="1"/>
    <col min="1025" max="1025" width="4.5703125" style="32" customWidth="1"/>
    <col min="1026" max="1026" width="9.7109375" style="32" customWidth="1"/>
    <col min="1027" max="1027" width="47.5703125" style="32" customWidth="1"/>
    <col min="1028" max="1028" width="10.140625" style="32" customWidth="1"/>
    <col min="1029" max="1029" width="11.140625" style="32" customWidth="1"/>
    <col min="1030" max="1030" width="10.28515625" style="32" customWidth="1"/>
    <col min="1031" max="1032" width="0" style="32" hidden="1" customWidth="1"/>
    <col min="1033" max="1279" width="9.140625" style="32"/>
    <col min="1280" max="1280" width="0" style="32" hidden="1" customWidth="1"/>
    <col min="1281" max="1281" width="4.5703125" style="32" customWidth="1"/>
    <col min="1282" max="1282" width="9.7109375" style="32" customWidth="1"/>
    <col min="1283" max="1283" width="47.5703125" style="32" customWidth="1"/>
    <col min="1284" max="1284" width="10.140625" style="32" customWidth="1"/>
    <col min="1285" max="1285" width="11.140625" style="32" customWidth="1"/>
    <col min="1286" max="1286" width="10.28515625" style="32" customWidth="1"/>
    <col min="1287" max="1288" width="0" style="32" hidden="1" customWidth="1"/>
    <col min="1289" max="1535" width="9.140625" style="32"/>
    <col min="1536" max="1536" width="0" style="32" hidden="1" customWidth="1"/>
    <col min="1537" max="1537" width="4.5703125" style="32" customWidth="1"/>
    <col min="1538" max="1538" width="9.7109375" style="32" customWidth="1"/>
    <col min="1539" max="1539" width="47.5703125" style="32" customWidth="1"/>
    <col min="1540" max="1540" width="10.140625" style="32" customWidth="1"/>
    <col min="1541" max="1541" width="11.140625" style="32" customWidth="1"/>
    <col min="1542" max="1542" width="10.28515625" style="32" customWidth="1"/>
    <col min="1543" max="1544" width="0" style="32" hidden="1" customWidth="1"/>
    <col min="1545" max="1791" width="9.140625" style="32"/>
    <col min="1792" max="1792" width="0" style="32" hidden="1" customWidth="1"/>
    <col min="1793" max="1793" width="4.5703125" style="32" customWidth="1"/>
    <col min="1794" max="1794" width="9.7109375" style="32" customWidth="1"/>
    <col min="1795" max="1795" width="47.5703125" style="32" customWidth="1"/>
    <col min="1796" max="1796" width="10.140625" style="32" customWidth="1"/>
    <col min="1797" max="1797" width="11.140625" style="32" customWidth="1"/>
    <col min="1798" max="1798" width="10.28515625" style="32" customWidth="1"/>
    <col min="1799" max="1800" width="0" style="32" hidden="1" customWidth="1"/>
    <col min="1801" max="2047" width="9.140625" style="32"/>
    <col min="2048" max="2048" width="0" style="32" hidden="1" customWidth="1"/>
    <col min="2049" max="2049" width="4.5703125" style="32" customWidth="1"/>
    <col min="2050" max="2050" width="9.7109375" style="32" customWidth="1"/>
    <col min="2051" max="2051" width="47.5703125" style="32" customWidth="1"/>
    <col min="2052" max="2052" width="10.140625" style="32" customWidth="1"/>
    <col min="2053" max="2053" width="11.140625" style="32" customWidth="1"/>
    <col min="2054" max="2054" width="10.28515625" style="32" customWidth="1"/>
    <col min="2055" max="2056" width="0" style="32" hidden="1" customWidth="1"/>
    <col min="2057" max="2303" width="9.140625" style="32"/>
    <col min="2304" max="2304" width="0" style="32" hidden="1" customWidth="1"/>
    <col min="2305" max="2305" width="4.5703125" style="32" customWidth="1"/>
    <col min="2306" max="2306" width="9.7109375" style="32" customWidth="1"/>
    <col min="2307" max="2307" width="47.5703125" style="32" customWidth="1"/>
    <col min="2308" max="2308" width="10.140625" style="32" customWidth="1"/>
    <col min="2309" max="2309" width="11.140625" style="32" customWidth="1"/>
    <col min="2310" max="2310" width="10.28515625" style="32" customWidth="1"/>
    <col min="2311" max="2312" width="0" style="32" hidden="1" customWidth="1"/>
    <col min="2313" max="2559" width="9.140625" style="32"/>
    <col min="2560" max="2560" width="0" style="32" hidden="1" customWidth="1"/>
    <col min="2561" max="2561" width="4.5703125" style="32" customWidth="1"/>
    <col min="2562" max="2562" width="9.7109375" style="32" customWidth="1"/>
    <col min="2563" max="2563" width="47.5703125" style="32" customWidth="1"/>
    <col min="2564" max="2564" width="10.140625" style="32" customWidth="1"/>
    <col min="2565" max="2565" width="11.140625" style="32" customWidth="1"/>
    <col min="2566" max="2566" width="10.28515625" style="32" customWidth="1"/>
    <col min="2567" max="2568" width="0" style="32" hidden="1" customWidth="1"/>
    <col min="2569" max="2815" width="9.140625" style="32"/>
    <col min="2816" max="2816" width="0" style="32" hidden="1" customWidth="1"/>
    <col min="2817" max="2817" width="4.5703125" style="32" customWidth="1"/>
    <col min="2818" max="2818" width="9.7109375" style="32" customWidth="1"/>
    <col min="2819" max="2819" width="47.5703125" style="32" customWidth="1"/>
    <col min="2820" max="2820" width="10.140625" style="32" customWidth="1"/>
    <col min="2821" max="2821" width="11.140625" style="32" customWidth="1"/>
    <col min="2822" max="2822" width="10.28515625" style="32" customWidth="1"/>
    <col min="2823" max="2824" width="0" style="32" hidden="1" customWidth="1"/>
    <col min="2825" max="3071" width="9.140625" style="32"/>
    <col min="3072" max="3072" width="0" style="32" hidden="1" customWidth="1"/>
    <col min="3073" max="3073" width="4.5703125" style="32" customWidth="1"/>
    <col min="3074" max="3074" width="9.7109375" style="32" customWidth="1"/>
    <col min="3075" max="3075" width="47.5703125" style="32" customWidth="1"/>
    <col min="3076" max="3076" width="10.140625" style="32" customWidth="1"/>
    <col min="3077" max="3077" width="11.140625" style="32" customWidth="1"/>
    <col min="3078" max="3078" width="10.28515625" style="32" customWidth="1"/>
    <col min="3079" max="3080" width="0" style="32" hidden="1" customWidth="1"/>
    <col min="3081" max="3327" width="9.140625" style="32"/>
    <col min="3328" max="3328" width="0" style="32" hidden="1" customWidth="1"/>
    <col min="3329" max="3329" width="4.5703125" style="32" customWidth="1"/>
    <col min="3330" max="3330" width="9.7109375" style="32" customWidth="1"/>
    <col min="3331" max="3331" width="47.5703125" style="32" customWidth="1"/>
    <col min="3332" max="3332" width="10.140625" style="32" customWidth="1"/>
    <col min="3333" max="3333" width="11.140625" style="32" customWidth="1"/>
    <col min="3334" max="3334" width="10.28515625" style="32" customWidth="1"/>
    <col min="3335" max="3336" width="0" style="32" hidden="1" customWidth="1"/>
    <col min="3337" max="3583" width="9.140625" style="32"/>
    <col min="3584" max="3584" width="0" style="32" hidden="1" customWidth="1"/>
    <col min="3585" max="3585" width="4.5703125" style="32" customWidth="1"/>
    <col min="3586" max="3586" width="9.7109375" style="32" customWidth="1"/>
    <col min="3587" max="3587" width="47.5703125" style="32" customWidth="1"/>
    <col min="3588" max="3588" width="10.140625" style="32" customWidth="1"/>
    <col min="3589" max="3589" width="11.140625" style="32" customWidth="1"/>
    <col min="3590" max="3590" width="10.28515625" style="32" customWidth="1"/>
    <col min="3591" max="3592" width="0" style="32" hidden="1" customWidth="1"/>
    <col min="3593" max="3839" width="9.140625" style="32"/>
    <col min="3840" max="3840" width="0" style="32" hidden="1" customWidth="1"/>
    <col min="3841" max="3841" width="4.5703125" style="32" customWidth="1"/>
    <col min="3842" max="3842" width="9.7109375" style="32" customWidth="1"/>
    <col min="3843" max="3843" width="47.5703125" style="32" customWidth="1"/>
    <col min="3844" max="3844" width="10.140625" style="32" customWidth="1"/>
    <col min="3845" max="3845" width="11.140625" style="32" customWidth="1"/>
    <col min="3846" max="3846" width="10.28515625" style="32" customWidth="1"/>
    <col min="3847" max="3848" width="0" style="32" hidden="1" customWidth="1"/>
    <col min="3849" max="4095" width="9.140625" style="32"/>
    <col min="4096" max="4096" width="0" style="32" hidden="1" customWidth="1"/>
    <col min="4097" max="4097" width="4.5703125" style="32" customWidth="1"/>
    <col min="4098" max="4098" width="9.7109375" style="32" customWidth="1"/>
    <col min="4099" max="4099" width="47.5703125" style="32" customWidth="1"/>
    <col min="4100" max="4100" width="10.140625" style="32" customWidth="1"/>
    <col min="4101" max="4101" width="11.140625" style="32" customWidth="1"/>
    <col min="4102" max="4102" width="10.28515625" style="32" customWidth="1"/>
    <col min="4103" max="4104" width="0" style="32" hidden="1" customWidth="1"/>
    <col min="4105" max="4351" width="9.140625" style="32"/>
    <col min="4352" max="4352" width="0" style="32" hidden="1" customWidth="1"/>
    <col min="4353" max="4353" width="4.5703125" style="32" customWidth="1"/>
    <col min="4354" max="4354" width="9.7109375" style="32" customWidth="1"/>
    <col min="4355" max="4355" width="47.5703125" style="32" customWidth="1"/>
    <col min="4356" max="4356" width="10.140625" style="32" customWidth="1"/>
    <col min="4357" max="4357" width="11.140625" style="32" customWidth="1"/>
    <col min="4358" max="4358" width="10.28515625" style="32" customWidth="1"/>
    <col min="4359" max="4360" width="0" style="32" hidden="1" customWidth="1"/>
    <col min="4361" max="4607" width="9.140625" style="32"/>
    <col min="4608" max="4608" width="0" style="32" hidden="1" customWidth="1"/>
    <col min="4609" max="4609" width="4.5703125" style="32" customWidth="1"/>
    <col min="4610" max="4610" width="9.7109375" style="32" customWidth="1"/>
    <col min="4611" max="4611" width="47.5703125" style="32" customWidth="1"/>
    <col min="4612" max="4612" width="10.140625" style="32" customWidth="1"/>
    <col min="4613" max="4613" width="11.140625" style="32" customWidth="1"/>
    <col min="4614" max="4614" width="10.28515625" style="32" customWidth="1"/>
    <col min="4615" max="4616" width="0" style="32" hidden="1" customWidth="1"/>
    <col min="4617" max="4863" width="9.140625" style="32"/>
    <col min="4864" max="4864" width="0" style="32" hidden="1" customWidth="1"/>
    <col min="4865" max="4865" width="4.5703125" style="32" customWidth="1"/>
    <col min="4866" max="4866" width="9.7109375" style="32" customWidth="1"/>
    <col min="4867" max="4867" width="47.5703125" style="32" customWidth="1"/>
    <col min="4868" max="4868" width="10.140625" style="32" customWidth="1"/>
    <col min="4869" max="4869" width="11.140625" style="32" customWidth="1"/>
    <col min="4870" max="4870" width="10.28515625" style="32" customWidth="1"/>
    <col min="4871" max="4872" width="0" style="32" hidden="1" customWidth="1"/>
    <col min="4873" max="5119" width="9.140625" style="32"/>
    <col min="5120" max="5120" width="0" style="32" hidden="1" customWidth="1"/>
    <col min="5121" max="5121" width="4.5703125" style="32" customWidth="1"/>
    <col min="5122" max="5122" width="9.7109375" style="32" customWidth="1"/>
    <col min="5123" max="5123" width="47.5703125" style="32" customWidth="1"/>
    <col min="5124" max="5124" width="10.140625" style="32" customWidth="1"/>
    <col min="5125" max="5125" width="11.140625" style="32" customWidth="1"/>
    <col min="5126" max="5126" width="10.28515625" style="32" customWidth="1"/>
    <col min="5127" max="5128" width="0" style="32" hidden="1" customWidth="1"/>
    <col min="5129" max="5375" width="9.140625" style="32"/>
    <col min="5376" max="5376" width="0" style="32" hidden="1" customWidth="1"/>
    <col min="5377" max="5377" width="4.5703125" style="32" customWidth="1"/>
    <col min="5378" max="5378" width="9.7109375" style="32" customWidth="1"/>
    <col min="5379" max="5379" width="47.5703125" style="32" customWidth="1"/>
    <col min="5380" max="5380" width="10.140625" style="32" customWidth="1"/>
    <col min="5381" max="5381" width="11.140625" style="32" customWidth="1"/>
    <col min="5382" max="5382" width="10.28515625" style="32" customWidth="1"/>
    <col min="5383" max="5384" width="0" style="32" hidden="1" customWidth="1"/>
    <col min="5385" max="5631" width="9.140625" style="32"/>
    <col min="5632" max="5632" width="0" style="32" hidden="1" customWidth="1"/>
    <col min="5633" max="5633" width="4.5703125" style="32" customWidth="1"/>
    <col min="5634" max="5634" width="9.7109375" style="32" customWidth="1"/>
    <col min="5635" max="5635" width="47.5703125" style="32" customWidth="1"/>
    <col min="5636" max="5636" width="10.140625" style="32" customWidth="1"/>
    <col min="5637" max="5637" width="11.140625" style="32" customWidth="1"/>
    <col min="5638" max="5638" width="10.28515625" style="32" customWidth="1"/>
    <col min="5639" max="5640" width="0" style="32" hidden="1" customWidth="1"/>
    <col min="5641" max="5887" width="9.140625" style="32"/>
    <col min="5888" max="5888" width="0" style="32" hidden="1" customWidth="1"/>
    <col min="5889" max="5889" width="4.5703125" style="32" customWidth="1"/>
    <col min="5890" max="5890" width="9.7109375" style="32" customWidth="1"/>
    <col min="5891" max="5891" width="47.5703125" style="32" customWidth="1"/>
    <col min="5892" max="5892" width="10.140625" style="32" customWidth="1"/>
    <col min="5893" max="5893" width="11.140625" style="32" customWidth="1"/>
    <col min="5894" max="5894" width="10.28515625" style="32" customWidth="1"/>
    <col min="5895" max="5896" width="0" style="32" hidden="1" customWidth="1"/>
    <col min="5897" max="6143" width="9.140625" style="32"/>
    <col min="6144" max="6144" width="0" style="32" hidden="1" customWidth="1"/>
    <col min="6145" max="6145" width="4.5703125" style="32" customWidth="1"/>
    <col min="6146" max="6146" width="9.7109375" style="32" customWidth="1"/>
    <col min="6147" max="6147" width="47.5703125" style="32" customWidth="1"/>
    <col min="6148" max="6148" width="10.140625" style="32" customWidth="1"/>
    <col min="6149" max="6149" width="11.140625" style="32" customWidth="1"/>
    <col min="6150" max="6150" width="10.28515625" style="32" customWidth="1"/>
    <col min="6151" max="6152" width="0" style="32" hidden="1" customWidth="1"/>
    <col min="6153" max="6399" width="9.140625" style="32"/>
    <col min="6400" max="6400" width="0" style="32" hidden="1" customWidth="1"/>
    <col min="6401" max="6401" width="4.5703125" style="32" customWidth="1"/>
    <col min="6402" max="6402" width="9.7109375" style="32" customWidth="1"/>
    <col min="6403" max="6403" width="47.5703125" style="32" customWidth="1"/>
    <col min="6404" max="6404" width="10.140625" style="32" customWidth="1"/>
    <col min="6405" max="6405" width="11.140625" style="32" customWidth="1"/>
    <col min="6406" max="6406" width="10.28515625" style="32" customWidth="1"/>
    <col min="6407" max="6408" width="0" style="32" hidden="1" customWidth="1"/>
    <col min="6409" max="6655" width="9.140625" style="32"/>
    <col min="6656" max="6656" width="0" style="32" hidden="1" customWidth="1"/>
    <col min="6657" max="6657" width="4.5703125" style="32" customWidth="1"/>
    <col min="6658" max="6658" width="9.7109375" style="32" customWidth="1"/>
    <col min="6659" max="6659" width="47.5703125" style="32" customWidth="1"/>
    <col min="6660" max="6660" width="10.140625" style="32" customWidth="1"/>
    <col min="6661" max="6661" width="11.140625" style="32" customWidth="1"/>
    <col min="6662" max="6662" width="10.28515625" style="32" customWidth="1"/>
    <col min="6663" max="6664" width="0" style="32" hidden="1" customWidth="1"/>
    <col min="6665" max="6911" width="9.140625" style="32"/>
    <col min="6912" max="6912" width="0" style="32" hidden="1" customWidth="1"/>
    <col min="6913" max="6913" width="4.5703125" style="32" customWidth="1"/>
    <col min="6914" max="6914" width="9.7109375" style="32" customWidth="1"/>
    <col min="6915" max="6915" width="47.5703125" style="32" customWidth="1"/>
    <col min="6916" max="6916" width="10.140625" style="32" customWidth="1"/>
    <col min="6917" max="6917" width="11.140625" style="32" customWidth="1"/>
    <col min="6918" max="6918" width="10.28515625" style="32" customWidth="1"/>
    <col min="6919" max="6920" width="0" style="32" hidden="1" customWidth="1"/>
    <col min="6921" max="7167" width="9.140625" style="32"/>
    <col min="7168" max="7168" width="0" style="32" hidden="1" customWidth="1"/>
    <col min="7169" max="7169" width="4.5703125" style="32" customWidth="1"/>
    <col min="7170" max="7170" width="9.7109375" style="32" customWidth="1"/>
    <col min="7171" max="7171" width="47.5703125" style="32" customWidth="1"/>
    <col min="7172" max="7172" width="10.140625" style="32" customWidth="1"/>
    <col min="7173" max="7173" width="11.140625" style="32" customWidth="1"/>
    <col min="7174" max="7174" width="10.28515625" style="32" customWidth="1"/>
    <col min="7175" max="7176" width="0" style="32" hidden="1" customWidth="1"/>
    <col min="7177" max="7423" width="9.140625" style="32"/>
    <col min="7424" max="7424" width="0" style="32" hidden="1" customWidth="1"/>
    <col min="7425" max="7425" width="4.5703125" style="32" customWidth="1"/>
    <col min="7426" max="7426" width="9.7109375" style="32" customWidth="1"/>
    <col min="7427" max="7427" width="47.5703125" style="32" customWidth="1"/>
    <col min="7428" max="7428" width="10.140625" style="32" customWidth="1"/>
    <col min="7429" max="7429" width="11.140625" style="32" customWidth="1"/>
    <col min="7430" max="7430" width="10.28515625" style="32" customWidth="1"/>
    <col min="7431" max="7432" width="0" style="32" hidden="1" customWidth="1"/>
    <col min="7433" max="7679" width="9.140625" style="32"/>
    <col min="7680" max="7680" width="0" style="32" hidden="1" customWidth="1"/>
    <col min="7681" max="7681" width="4.5703125" style="32" customWidth="1"/>
    <col min="7682" max="7682" width="9.7109375" style="32" customWidth="1"/>
    <col min="7683" max="7683" width="47.5703125" style="32" customWidth="1"/>
    <col min="7684" max="7684" width="10.140625" style="32" customWidth="1"/>
    <col min="7685" max="7685" width="11.140625" style="32" customWidth="1"/>
    <col min="7686" max="7686" width="10.28515625" style="32" customWidth="1"/>
    <col min="7687" max="7688" width="0" style="32" hidden="1" customWidth="1"/>
    <col min="7689" max="7935" width="9.140625" style="32"/>
    <col min="7936" max="7936" width="0" style="32" hidden="1" customWidth="1"/>
    <col min="7937" max="7937" width="4.5703125" style="32" customWidth="1"/>
    <col min="7938" max="7938" width="9.7109375" style="32" customWidth="1"/>
    <col min="7939" max="7939" width="47.5703125" style="32" customWidth="1"/>
    <col min="7940" max="7940" width="10.140625" style="32" customWidth="1"/>
    <col min="7941" max="7941" width="11.140625" style="32" customWidth="1"/>
    <col min="7942" max="7942" width="10.28515625" style="32" customWidth="1"/>
    <col min="7943" max="7944" width="0" style="32" hidden="1" customWidth="1"/>
    <col min="7945" max="8191" width="9.140625" style="32"/>
    <col min="8192" max="8192" width="0" style="32" hidden="1" customWidth="1"/>
    <col min="8193" max="8193" width="4.5703125" style="32" customWidth="1"/>
    <col min="8194" max="8194" width="9.7109375" style="32" customWidth="1"/>
    <col min="8195" max="8195" width="47.5703125" style="32" customWidth="1"/>
    <col min="8196" max="8196" width="10.140625" style="32" customWidth="1"/>
    <col min="8197" max="8197" width="11.140625" style="32" customWidth="1"/>
    <col min="8198" max="8198" width="10.28515625" style="32" customWidth="1"/>
    <col min="8199" max="8200" width="0" style="32" hidden="1" customWidth="1"/>
    <col min="8201" max="8447" width="9.140625" style="32"/>
    <col min="8448" max="8448" width="0" style="32" hidden="1" customWidth="1"/>
    <col min="8449" max="8449" width="4.5703125" style="32" customWidth="1"/>
    <col min="8450" max="8450" width="9.7109375" style="32" customWidth="1"/>
    <col min="8451" max="8451" width="47.5703125" style="32" customWidth="1"/>
    <col min="8452" max="8452" width="10.140625" style="32" customWidth="1"/>
    <col min="8453" max="8453" width="11.140625" style="32" customWidth="1"/>
    <col min="8454" max="8454" width="10.28515625" style="32" customWidth="1"/>
    <col min="8455" max="8456" width="0" style="32" hidden="1" customWidth="1"/>
    <col min="8457" max="8703" width="9.140625" style="32"/>
    <col min="8704" max="8704" width="0" style="32" hidden="1" customWidth="1"/>
    <col min="8705" max="8705" width="4.5703125" style="32" customWidth="1"/>
    <col min="8706" max="8706" width="9.7109375" style="32" customWidth="1"/>
    <col min="8707" max="8707" width="47.5703125" style="32" customWidth="1"/>
    <col min="8708" max="8708" width="10.140625" style="32" customWidth="1"/>
    <col min="8709" max="8709" width="11.140625" style="32" customWidth="1"/>
    <col min="8710" max="8710" width="10.28515625" style="32" customWidth="1"/>
    <col min="8711" max="8712" width="0" style="32" hidden="1" customWidth="1"/>
    <col min="8713" max="8959" width="9.140625" style="32"/>
    <col min="8960" max="8960" width="0" style="32" hidden="1" customWidth="1"/>
    <col min="8961" max="8961" width="4.5703125" style="32" customWidth="1"/>
    <col min="8962" max="8962" width="9.7109375" style="32" customWidth="1"/>
    <col min="8963" max="8963" width="47.5703125" style="32" customWidth="1"/>
    <col min="8964" max="8964" width="10.140625" style="32" customWidth="1"/>
    <col min="8965" max="8965" width="11.140625" style="32" customWidth="1"/>
    <col min="8966" max="8966" width="10.28515625" style="32" customWidth="1"/>
    <col min="8967" max="8968" width="0" style="32" hidden="1" customWidth="1"/>
    <col min="8969" max="9215" width="9.140625" style="32"/>
    <col min="9216" max="9216" width="0" style="32" hidden="1" customWidth="1"/>
    <col min="9217" max="9217" width="4.5703125" style="32" customWidth="1"/>
    <col min="9218" max="9218" width="9.7109375" style="32" customWidth="1"/>
    <col min="9219" max="9219" width="47.5703125" style="32" customWidth="1"/>
    <col min="9220" max="9220" width="10.140625" style="32" customWidth="1"/>
    <col min="9221" max="9221" width="11.140625" style="32" customWidth="1"/>
    <col min="9222" max="9222" width="10.28515625" style="32" customWidth="1"/>
    <col min="9223" max="9224" width="0" style="32" hidden="1" customWidth="1"/>
    <col min="9225" max="9471" width="9.140625" style="32"/>
    <col min="9472" max="9472" width="0" style="32" hidden="1" customWidth="1"/>
    <col min="9473" max="9473" width="4.5703125" style="32" customWidth="1"/>
    <col min="9474" max="9474" width="9.7109375" style="32" customWidth="1"/>
    <col min="9475" max="9475" width="47.5703125" style="32" customWidth="1"/>
    <col min="9476" max="9476" width="10.140625" style="32" customWidth="1"/>
    <col min="9477" max="9477" width="11.140625" style="32" customWidth="1"/>
    <col min="9478" max="9478" width="10.28515625" style="32" customWidth="1"/>
    <col min="9479" max="9480" width="0" style="32" hidden="1" customWidth="1"/>
    <col min="9481" max="9727" width="9.140625" style="32"/>
    <col min="9728" max="9728" width="0" style="32" hidden="1" customWidth="1"/>
    <col min="9729" max="9729" width="4.5703125" style="32" customWidth="1"/>
    <col min="9730" max="9730" width="9.7109375" style="32" customWidth="1"/>
    <col min="9731" max="9731" width="47.5703125" style="32" customWidth="1"/>
    <col min="9732" max="9732" width="10.140625" style="32" customWidth="1"/>
    <col min="9733" max="9733" width="11.140625" style="32" customWidth="1"/>
    <col min="9734" max="9734" width="10.28515625" style="32" customWidth="1"/>
    <col min="9735" max="9736" width="0" style="32" hidden="1" customWidth="1"/>
    <col min="9737" max="9983" width="9.140625" style="32"/>
    <col min="9984" max="9984" width="0" style="32" hidden="1" customWidth="1"/>
    <col min="9985" max="9985" width="4.5703125" style="32" customWidth="1"/>
    <col min="9986" max="9986" width="9.7109375" style="32" customWidth="1"/>
    <col min="9987" max="9987" width="47.5703125" style="32" customWidth="1"/>
    <col min="9988" max="9988" width="10.140625" style="32" customWidth="1"/>
    <col min="9989" max="9989" width="11.140625" style="32" customWidth="1"/>
    <col min="9990" max="9990" width="10.28515625" style="32" customWidth="1"/>
    <col min="9991" max="9992" width="0" style="32" hidden="1" customWidth="1"/>
    <col min="9993" max="10239" width="9.140625" style="32"/>
    <col min="10240" max="10240" width="0" style="32" hidden="1" customWidth="1"/>
    <col min="10241" max="10241" width="4.5703125" style="32" customWidth="1"/>
    <col min="10242" max="10242" width="9.7109375" style="32" customWidth="1"/>
    <col min="10243" max="10243" width="47.5703125" style="32" customWidth="1"/>
    <col min="10244" max="10244" width="10.140625" style="32" customWidth="1"/>
    <col min="10245" max="10245" width="11.140625" style="32" customWidth="1"/>
    <col min="10246" max="10246" width="10.28515625" style="32" customWidth="1"/>
    <col min="10247" max="10248" width="0" style="32" hidden="1" customWidth="1"/>
    <col min="10249" max="10495" width="9.140625" style="32"/>
    <col min="10496" max="10496" width="0" style="32" hidden="1" customWidth="1"/>
    <col min="10497" max="10497" width="4.5703125" style="32" customWidth="1"/>
    <col min="10498" max="10498" width="9.7109375" style="32" customWidth="1"/>
    <col min="10499" max="10499" width="47.5703125" style="32" customWidth="1"/>
    <col min="10500" max="10500" width="10.140625" style="32" customWidth="1"/>
    <col min="10501" max="10501" width="11.140625" style="32" customWidth="1"/>
    <col min="10502" max="10502" width="10.28515625" style="32" customWidth="1"/>
    <col min="10503" max="10504" width="0" style="32" hidden="1" customWidth="1"/>
    <col min="10505" max="10751" width="9.140625" style="32"/>
    <col min="10752" max="10752" width="0" style="32" hidden="1" customWidth="1"/>
    <col min="10753" max="10753" width="4.5703125" style="32" customWidth="1"/>
    <col min="10754" max="10754" width="9.7109375" style="32" customWidth="1"/>
    <col min="10755" max="10755" width="47.5703125" style="32" customWidth="1"/>
    <col min="10756" max="10756" width="10.140625" style="32" customWidth="1"/>
    <col min="10757" max="10757" width="11.140625" style="32" customWidth="1"/>
    <col min="10758" max="10758" width="10.28515625" style="32" customWidth="1"/>
    <col min="10759" max="10760" width="0" style="32" hidden="1" customWidth="1"/>
    <col min="10761" max="11007" width="9.140625" style="32"/>
    <col min="11008" max="11008" width="0" style="32" hidden="1" customWidth="1"/>
    <col min="11009" max="11009" width="4.5703125" style="32" customWidth="1"/>
    <col min="11010" max="11010" width="9.7109375" style="32" customWidth="1"/>
    <col min="11011" max="11011" width="47.5703125" style="32" customWidth="1"/>
    <col min="11012" max="11012" width="10.140625" style="32" customWidth="1"/>
    <col min="11013" max="11013" width="11.140625" style="32" customWidth="1"/>
    <col min="11014" max="11014" width="10.28515625" style="32" customWidth="1"/>
    <col min="11015" max="11016" width="0" style="32" hidden="1" customWidth="1"/>
    <col min="11017" max="11263" width="9.140625" style="32"/>
    <col min="11264" max="11264" width="0" style="32" hidden="1" customWidth="1"/>
    <col min="11265" max="11265" width="4.5703125" style="32" customWidth="1"/>
    <col min="11266" max="11266" width="9.7109375" style="32" customWidth="1"/>
    <col min="11267" max="11267" width="47.5703125" style="32" customWidth="1"/>
    <col min="11268" max="11268" width="10.140625" style="32" customWidth="1"/>
    <col min="11269" max="11269" width="11.140625" style="32" customWidth="1"/>
    <col min="11270" max="11270" width="10.28515625" style="32" customWidth="1"/>
    <col min="11271" max="11272" width="0" style="32" hidden="1" customWidth="1"/>
    <col min="11273" max="11519" width="9.140625" style="32"/>
    <col min="11520" max="11520" width="0" style="32" hidden="1" customWidth="1"/>
    <col min="11521" max="11521" width="4.5703125" style="32" customWidth="1"/>
    <col min="11522" max="11522" width="9.7109375" style="32" customWidth="1"/>
    <col min="11523" max="11523" width="47.5703125" style="32" customWidth="1"/>
    <col min="11524" max="11524" width="10.140625" style="32" customWidth="1"/>
    <col min="11525" max="11525" width="11.140625" style="32" customWidth="1"/>
    <col min="11526" max="11526" width="10.28515625" style="32" customWidth="1"/>
    <col min="11527" max="11528" width="0" style="32" hidden="1" customWidth="1"/>
    <col min="11529" max="11775" width="9.140625" style="32"/>
    <col min="11776" max="11776" width="0" style="32" hidden="1" customWidth="1"/>
    <col min="11777" max="11777" width="4.5703125" style="32" customWidth="1"/>
    <col min="11778" max="11778" width="9.7109375" style="32" customWidth="1"/>
    <col min="11779" max="11779" width="47.5703125" style="32" customWidth="1"/>
    <col min="11780" max="11780" width="10.140625" style="32" customWidth="1"/>
    <col min="11781" max="11781" width="11.140625" style="32" customWidth="1"/>
    <col min="11782" max="11782" width="10.28515625" style="32" customWidth="1"/>
    <col min="11783" max="11784" width="0" style="32" hidden="1" customWidth="1"/>
    <col min="11785" max="12031" width="9.140625" style="32"/>
    <col min="12032" max="12032" width="0" style="32" hidden="1" customWidth="1"/>
    <col min="12033" max="12033" width="4.5703125" style="32" customWidth="1"/>
    <col min="12034" max="12034" width="9.7109375" style="32" customWidth="1"/>
    <col min="12035" max="12035" width="47.5703125" style="32" customWidth="1"/>
    <col min="12036" max="12036" width="10.140625" style="32" customWidth="1"/>
    <col min="12037" max="12037" width="11.140625" style="32" customWidth="1"/>
    <col min="12038" max="12038" width="10.28515625" style="32" customWidth="1"/>
    <col min="12039" max="12040" width="0" style="32" hidden="1" customWidth="1"/>
    <col min="12041" max="12287" width="9.140625" style="32"/>
    <col min="12288" max="12288" width="0" style="32" hidden="1" customWidth="1"/>
    <col min="12289" max="12289" width="4.5703125" style="32" customWidth="1"/>
    <col min="12290" max="12290" width="9.7109375" style="32" customWidth="1"/>
    <col min="12291" max="12291" width="47.5703125" style="32" customWidth="1"/>
    <col min="12292" max="12292" width="10.140625" style="32" customWidth="1"/>
    <col min="12293" max="12293" width="11.140625" style="32" customWidth="1"/>
    <col min="12294" max="12294" width="10.28515625" style="32" customWidth="1"/>
    <col min="12295" max="12296" width="0" style="32" hidden="1" customWidth="1"/>
    <col min="12297" max="12543" width="9.140625" style="32"/>
    <col min="12544" max="12544" width="0" style="32" hidden="1" customWidth="1"/>
    <col min="12545" max="12545" width="4.5703125" style="32" customWidth="1"/>
    <col min="12546" max="12546" width="9.7109375" style="32" customWidth="1"/>
    <col min="12547" max="12547" width="47.5703125" style="32" customWidth="1"/>
    <col min="12548" max="12548" width="10.140625" style="32" customWidth="1"/>
    <col min="12549" max="12549" width="11.140625" style="32" customWidth="1"/>
    <col min="12550" max="12550" width="10.28515625" style="32" customWidth="1"/>
    <col min="12551" max="12552" width="0" style="32" hidden="1" customWidth="1"/>
    <col min="12553" max="12799" width="9.140625" style="32"/>
    <col min="12800" max="12800" width="0" style="32" hidden="1" customWidth="1"/>
    <col min="12801" max="12801" width="4.5703125" style="32" customWidth="1"/>
    <col min="12802" max="12802" width="9.7109375" style="32" customWidth="1"/>
    <col min="12803" max="12803" width="47.5703125" style="32" customWidth="1"/>
    <col min="12804" max="12804" width="10.140625" style="32" customWidth="1"/>
    <col min="12805" max="12805" width="11.140625" style="32" customWidth="1"/>
    <col min="12806" max="12806" width="10.28515625" style="32" customWidth="1"/>
    <col min="12807" max="12808" width="0" style="32" hidden="1" customWidth="1"/>
    <col min="12809" max="13055" width="9.140625" style="32"/>
    <col min="13056" max="13056" width="0" style="32" hidden="1" customWidth="1"/>
    <col min="13057" max="13057" width="4.5703125" style="32" customWidth="1"/>
    <col min="13058" max="13058" width="9.7109375" style="32" customWidth="1"/>
    <col min="13059" max="13059" width="47.5703125" style="32" customWidth="1"/>
    <col min="13060" max="13060" width="10.140625" style="32" customWidth="1"/>
    <col min="13061" max="13061" width="11.140625" style="32" customWidth="1"/>
    <col min="13062" max="13062" width="10.28515625" style="32" customWidth="1"/>
    <col min="13063" max="13064" width="0" style="32" hidden="1" customWidth="1"/>
    <col min="13065" max="13311" width="9.140625" style="32"/>
    <col min="13312" max="13312" width="0" style="32" hidden="1" customWidth="1"/>
    <col min="13313" max="13313" width="4.5703125" style="32" customWidth="1"/>
    <col min="13314" max="13314" width="9.7109375" style="32" customWidth="1"/>
    <col min="13315" max="13315" width="47.5703125" style="32" customWidth="1"/>
    <col min="13316" max="13316" width="10.140625" style="32" customWidth="1"/>
    <col min="13317" max="13317" width="11.140625" style="32" customWidth="1"/>
    <col min="13318" max="13318" width="10.28515625" style="32" customWidth="1"/>
    <col min="13319" max="13320" width="0" style="32" hidden="1" customWidth="1"/>
    <col min="13321" max="13567" width="9.140625" style="32"/>
    <col min="13568" max="13568" width="0" style="32" hidden="1" customWidth="1"/>
    <col min="13569" max="13569" width="4.5703125" style="32" customWidth="1"/>
    <col min="13570" max="13570" width="9.7109375" style="32" customWidth="1"/>
    <col min="13571" max="13571" width="47.5703125" style="32" customWidth="1"/>
    <col min="13572" max="13572" width="10.140625" style="32" customWidth="1"/>
    <col min="13573" max="13573" width="11.140625" style="32" customWidth="1"/>
    <col min="13574" max="13574" width="10.28515625" style="32" customWidth="1"/>
    <col min="13575" max="13576" width="0" style="32" hidden="1" customWidth="1"/>
    <col min="13577" max="13823" width="9.140625" style="32"/>
    <col min="13824" max="13824" width="0" style="32" hidden="1" customWidth="1"/>
    <col min="13825" max="13825" width="4.5703125" style="32" customWidth="1"/>
    <col min="13826" max="13826" width="9.7109375" style="32" customWidth="1"/>
    <col min="13827" max="13827" width="47.5703125" style="32" customWidth="1"/>
    <col min="13828" max="13828" width="10.140625" style="32" customWidth="1"/>
    <col min="13829" max="13829" width="11.140625" style="32" customWidth="1"/>
    <col min="13830" max="13830" width="10.28515625" style="32" customWidth="1"/>
    <col min="13831" max="13832" width="0" style="32" hidden="1" customWidth="1"/>
    <col min="13833" max="14079" width="9.140625" style="32"/>
    <col min="14080" max="14080" width="0" style="32" hidden="1" customWidth="1"/>
    <col min="14081" max="14081" width="4.5703125" style="32" customWidth="1"/>
    <col min="14082" max="14082" width="9.7109375" style="32" customWidth="1"/>
    <col min="14083" max="14083" width="47.5703125" style="32" customWidth="1"/>
    <col min="14084" max="14084" width="10.140625" style="32" customWidth="1"/>
    <col min="14085" max="14085" width="11.140625" style="32" customWidth="1"/>
    <col min="14086" max="14086" width="10.28515625" style="32" customWidth="1"/>
    <col min="14087" max="14088" width="0" style="32" hidden="1" customWidth="1"/>
    <col min="14089" max="14335" width="9.140625" style="32"/>
    <col min="14336" max="14336" width="0" style="32" hidden="1" customWidth="1"/>
    <col min="14337" max="14337" width="4.5703125" style="32" customWidth="1"/>
    <col min="14338" max="14338" width="9.7109375" style="32" customWidth="1"/>
    <col min="14339" max="14339" width="47.5703125" style="32" customWidth="1"/>
    <col min="14340" max="14340" width="10.140625" style="32" customWidth="1"/>
    <col min="14341" max="14341" width="11.140625" style="32" customWidth="1"/>
    <col min="14342" max="14342" width="10.28515625" style="32" customWidth="1"/>
    <col min="14343" max="14344" width="0" style="32" hidden="1" customWidth="1"/>
    <col min="14345" max="14591" width="9.140625" style="32"/>
    <col min="14592" max="14592" width="0" style="32" hidden="1" customWidth="1"/>
    <col min="14593" max="14593" width="4.5703125" style="32" customWidth="1"/>
    <col min="14594" max="14594" width="9.7109375" style="32" customWidth="1"/>
    <col min="14595" max="14595" width="47.5703125" style="32" customWidth="1"/>
    <col min="14596" max="14596" width="10.140625" style="32" customWidth="1"/>
    <col min="14597" max="14597" width="11.140625" style="32" customWidth="1"/>
    <col min="14598" max="14598" width="10.28515625" style="32" customWidth="1"/>
    <col min="14599" max="14600" width="0" style="32" hidden="1" customWidth="1"/>
    <col min="14601" max="14847" width="9.140625" style="32"/>
    <col min="14848" max="14848" width="0" style="32" hidden="1" customWidth="1"/>
    <col min="14849" max="14849" width="4.5703125" style="32" customWidth="1"/>
    <col min="14850" max="14850" width="9.7109375" style="32" customWidth="1"/>
    <col min="14851" max="14851" width="47.5703125" style="32" customWidth="1"/>
    <col min="14852" max="14852" width="10.140625" style="32" customWidth="1"/>
    <col min="14853" max="14853" width="11.140625" style="32" customWidth="1"/>
    <col min="14854" max="14854" width="10.28515625" style="32" customWidth="1"/>
    <col min="14855" max="14856" width="0" style="32" hidden="1" customWidth="1"/>
    <col min="14857" max="15103" width="9.140625" style="32"/>
    <col min="15104" max="15104" width="0" style="32" hidden="1" customWidth="1"/>
    <col min="15105" max="15105" width="4.5703125" style="32" customWidth="1"/>
    <col min="15106" max="15106" width="9.7109375" style="32" customWidth="1"/>
    <col min="15107" max="15107" width="47.5703125" style="32" customWidth="1"/>
    <col min="15108" max="15108" width="10.140625" style="32" customWidth="1"/>
    <col min="15109" max="15109" width="11.140625" style="32" customWidth="1"/>
    <col min="15110" max="15110" width="10.28515625" style="32" customWidth="1"/>
    <col min="15111" max="15112" width="0" style="32" hidden="1" customWidth="1"/>
    <col min="15113" max="15359" width="9.140625" style="32"/>
    <col min="15360" max="15360" width="0" style="32" hidden="1" customWidth="1"/>
    <col min="15361" max="15361" width="4.5703125" style="32" customWidth="1"/>
    <col min="15362" max="15362" width="9.7109375" style="32" customWidth="1"/>
    <col min="15363" max="15363" width="47.5703125" style="32" customWidth="1"/>
    <col min="15364" max="15364" width="10.140625" style="32" customWidth="1"/>
    <col min="15365" max="15365" width="11.140625" style="32" customWidth="1"/>
    <col min="15366" max="15366" width="10.28515625" style="32" customWidth="1"/>
    <col min="15367" max="15368" width="0" style="32" hidden="1" customWidth="1"/>
    <col min="15369" max="15615" width="9.140625" style="32"/>
    <col min="15616" max="15616" width="0" style="32" hidden="1" customWidth="1"/>
    <col min="15617" max="15617" width="4.5703125" style="32" customWidth="1"/>
    <col min="15618" max="15618" width="9.7109375" style="32" customWidth="1"/>
    <col min="15619" max="15619" width="47.5703125" style="32" customWidth="1"/>
    <col min="15620" max="15620" width="10.140625" style="32" customWidth="1"/>
    <col min="15621" max="15621" width="11.140625" style="32" customWidth="1"/>
    <col min="15622" max="15622" width="10.28515625" style="32" customWidth="1"/>
    <col min="15623" max="15624" width="0" style="32" hidden="1" customWidth="1"/>
    <col min="15625" max="15871" width="9.140625" style="32"/>
    <col min="15872" max="15872" width="0" style="32" hidden="1" customWidth="1"/>
    <col min="15873" max="15873" width="4.5703125" style="32" customWidth="1"/>
    <col min="15874" max="15874" width="9.7109375" style="32" customWidth="1"/>
    <col min="15875" max="15875" width="47.5703125" style="32" customWidth="1"/>
    <col min="15876" max="15876" width="10.140625" style="32" customWidth="1"/>
    <col min="15877" max="15877" width="11.140625" style="32" customWidth="1"/>
    <col min="15878" max="15878" width="10.28515625" style="32" customWidth="1"/>
    <col min="15879" max="15880" width="0" style="32" hidden="1" customWidth="1"/>
    <col min="15881" max="16127" width="9.140625" style="32"/>
    <col min="16128" max="16128" width="0" style="32" hidden="1" customWidth="1"/>
    <col min="16129" max="16129" width="4.5703125" style="32" customWidth="1"/>
    <col min="16130" max="16130" width="9.7109375" style="32" customWidth="1"/>
    <col min="16131" max="16131" width="47.5703125" style="32" customWidth="1"/>
    <col min="16132" max="16132" width="10.140625" style="32" customWidth="1"/>
    <col min="16133" max="16133" width="11.140625" style="32" customWidth="1"/>
    <col min="16134" max="16134" width="10.28515625" style="32" customWidth="1"/>
    <col min="16135" max="16136" width="0" style="32" hidden="1" customWidth="1"/>
    <col min="16137" max="16384" width="9.140625" style="32"/>
  </cols>
  <sheetData>
    <row r="1" spans="1:14" ht="15.95" customHeight="1">
      <c r="A1" s="31"/>
      <c r="B1" s="31"/>
      <c r="C1" s="31"/>
      <c r="D1" s="31"/>
      <c r="E1" s="12"/>
      <c r="F1" s="418" t="s">
        <v>302</v>
      </c>
      <c r="G1" s="418"/>
      <c r="H1" s="12"/>
      <c r="I1" s="12"/>
    </row>
    <row r="2" spans="1:14" ht="33" customHeight="1">
      <c r="A2" s="31"/>
      <c r="B2" s="31"/>
      <c r="C2" s="33"/>
      <c r="D2" s="31"/>
      <c r="E2" s="12"/>
      <c r="F2" s="418" t="s">
        <v>581</v>
      </c>
      <c r="G2" s="418"/>
      <c r="H2" s="418"/>
      <c r="I2" s="418"/>
    </row>
    <row r="3" spans="1:14" ht="15" customHeight="1">
      <c r="A3" s="31"/>
      <c r="B3" s="31"/>
      <c r="C3" s="35"/>
      <c r="D3" s="31"/>
      <c r="E3" s="12"/>
      <c r="F3" s="12"/>
      <c r="G3" s="12"/>
      <c r="H3" s="12"/>
      <c r="I3" s="12"/>
    </row>
    <row r="4" spans="1:14" ht="12" customHeight="1">
      <c r="A4" s="31"/>
      <c r="B4" s="31"/>
      <c r="C4" s="35"/>
      <c r="D4" s="31"/>
      <c r="E4" s="34"/>
      <c r="F4" s="34"/>
      <c r="G4" s="34"/>
      <c r="H4" s="31"/>
    </row>
    <row r="5" spans="1:14" ht="12" customHeight="1">
      <c r="A5" s="31"/>
      <c r="B5" s="31"/>
      <c r="C5" s="35"/>
      <c r="D5" s="31"/>
      <c r="E5" s="34"/>
      <c r="F5" s="34"/>
      <c r="G5" s="34"/>
      <c r="H5" s="31"/>
    </row>
    <row r="6" spans="1:14" ht="12" customHeight="1">
      <c r="A6" s="31"/>
      <c r="B6" s="31"/>
      <c r="C6" s="35"/>
      <c r="D6" s="31"/>
      <c r="E6" s="34"/>
      <c r="F6" s="34"/>
      <c r="G6" s="34"/>
      <c r="H6" s="31"/>
      <c r="I6" s="88"/>
      <c r="J6" s="88"/>
      <c r="K6" s="88"/>
      <c r="L6" s="88"/>
      <c r="M6" s="88"/>
      <c r="N6" s="88"/>
    </row>
    <row r="7" spans="1:14" ht="12" customHeight="1">
      <c r="A7" s="31"/>
      <c r="B7" s="31"/>
      <c r="C7" s="35"/>
      <c r="D7" s="31"/>
      <c r="E7" s="34"/>
      <c r="F7" s="34"/>
      <c r="G7" s="34"/>
      <c r="H7" s="31"/>
      <c r="I7" s="88"/>
      <c r="J7" s="88"/>
      <c r="K7" s="88"/>
      <c r="L7" s="88"/>
      <c r="M7" s="88"/>
      <c r="N7" s="88"/>
    </row>
    <row r="8" spans="1:14" ht="20.100000000000001" customHeight="1">
      <c r="A8" s="31"/>
      <c r="B8" s="31"/>
      <c r="C8" s="31"/>
      <c r="D8" s="31"/>
      <c r="E8" s="414"/>
      <c r="F8" s="414"/>
      <c r="G8" s="414"/>
      <c r="H8" s="31"/>
      <c r="I8" s="88"/>
      <c r="J8" s="88"/>
      <c r="K8" s="88"/>
      <c r="L8" s="88"/>
      <c r="M8" s="88"/>
      <c r="N8" s="88"/>
    </row>
    <row r="9" spans="1:14" ht="38.25" customHeight="1">
      <c r="A9" s="31"/>
      <c r="B9" s="415" t="s">
        <v>580</v>
      </c>
      <c r="C9" s="415"/>
      <c r="D9" s="415"/>
      <c r="E9" s="415"/>
      <c r="F9" s="415"/>
      <c r="G9" s="415"/>
      <c r="H9" s="84"/>
      <c r="I9" s="244"/>
      <c r="J9" s="244"/>
      <c r="K9" s="88"/>
      <c r="L9" s="88"/>
      <c r="M9" s="88"/>
      <c r="N9" s="88"/>
    </row>
    <row r="10" spans="1:14" ht="18" customHeight="1">
      <c r="A10" s="31"/>
      <c r="B10" s="416"/>
      <c r="C10" s="416"/>
      <c r="D10" s="416"/>
      <c r="E10" s="416"/>
      <c r="F10" s="416"/>
      <c r="G10" s="416"/>
      <c r="H10" s="84"/>
      <c r="I10" s="244"/>
      <c r="J10" s="245"/>
      <c r="K10" s="88"/>
      <c r="L10" s="88"/>
      <c r="M10" s="88"/>
      <c r="N10" s="88"/>
    </row>
    <row r="11" spans="1:14" ht="22.5" customHeight="1">
      <c r="A11" s="31"/>
      <c r="B11" s="85"/>
      <c r="C11" s="85" t="s">
        <v>281</v>
      </c>
      <c r="D11" s="85"/>
      <c r="E11" s="85"/>
      <c r="F11" s="85"/>
      <c r="G11" s="85"/>
      <c r="H11" s="84"/>
      <c r="I11" s="244"/>
      <c r="J11" s="244"/>
      <c r="K11" s="88"/>
      <c r="L11" s="88"/>
      <c r="M11" s="88"/>
      <c r="N11" s="88"/>
    </row>
    <row r="12" spans="1:14" ht="30.75" customHeight="1">
      <c r="A12" s="31"/>
      <c r="B12" s="86"/>
      <c r="C12" s="87" t="s">
        <v>282</v>
      </c>
      <c r="D12" s="86"/>
      <c r="E12" s="86"/>
      <c r="F12" s="86"/>
      <c r="G12" s="86" t="s">
        <v>82</v>
      </c>
      <c r="H12" s="84"/>
      <c r="I12" s="244"/>
      <c r="J12" s="244"/>
      <c r="K12" s="88"/>
      <c r="L12" s="88"/>
      <c r="M12" s="88"/>
      <c r="N12" s="88"/>
    </row>
    <row r="13" spans="1:14" s="88" customFormat="1" ht="12.75" customHeight="1">
      <c r="B13" s="417" t="s">
        <v>217</v>
      </c>
      <c r="C13" s="417" t="s">
        <v>320</v>
      </c>
      <c r="D13" s="417"/>
      <c r="E13" s="417" t="s">
        <v>78</v>
      </c>
      <c r="F13" s="417" t="s">
        <v>321</v>
      </c>
      <c r="G13" s="417" t="s">
        <v>283</v>
      </c>
      <c r="H13" s="417"/>
    </row>
    <row r="14" spans="1:14" s="88" customFormat="1" ht="38.25">
      <c r="B14" s="417"/>
      <c r="C14" s="417"/>
      <c r="D14" s="417"/>
      <c r="E14" s="417"/>
      <c r="F14" s="417"/>
      <c r="G14" s="157" t="s">
        <v>322</v>
      </c>
      <c r="H14" s="157" t="s">
        <v>323</v>
      </c>
    </row>
    <row r="15" spans="1:14" s="88" customFormat="1">
      <c r="B15" s="158" t="s">
        <v>7</v>
      </c>
      <c r="C15" s="424" t="s">
        <v>13</v>
      </c>
      <c r="D15" s="424"/>
      <c r="E15" s="158" t="s">
        <v>141</v>
      </c>
      <c r="F15" s="158" t="s">
        <v>160</v>
      </c>
      <c r="G15" s="158" t="s">
        <v>284</v>
      </c>
      <c r="H15" s="158" t="s">
        <v>324</v>
      </c>
    </row>
    <row r="16" spans="1:14" s="88" customFormat="1" ht="19.5" customHeight="1">
      <c r="B16" s="421" t="s">
        <v>325</v>
      </c>
      <c r="C16" s="422"/>
      <c r="D16" s="422"/>
      <c r="E16" s="422"/>
      <c r="F16" s="422"/>
      <c r="G16" s="422"/>
      <c r="H16" s="423"/>
    </row>
    <row r="17" spans="2:8" s="88" customFormat="1" ht="15.75">
      <c r="B17" s="159" t="s">
        <v>285</v>
      </c>
      <c r="C17" s="410" t="s">
        <v>286</v>
      </c>
      <c r="D17" s="411"/>
      <c r="E17" s="161">
        <f t="shared" ref="E17:E18" si="0">F17+G17</f>
        <v>27722937.27</v>
      </c>
      <c r="F17" s="161">
        <f>F18</f>
        <v>14162483.859999999</v>
      </c>
      <c r="G17" s="161">
        <f>G18</f>
        <v>13560453.41</v>
      </c>
      <c r="H17" s="161">
        <f>H18</f>
        <v>13324013.41</v>
      </c>
    </row>
    <row r="18" spans="2:8" s="88" customFormat="1" ht="15.75" customHeight="1">
      <c r="B18" s="159" t="s">
        <v>287</v>
      </c>
      <c r="C18" s="410" t="s">
        <v>288</v>
      </c>
      <c r="D18" s="411"/>
      <c r="E18" s="161">
        <f t="shared" si="0"/>
        <v>27722937.27</v>
      </c>
      <c r="F18" s="161">
        <f>F19-F20+F21</f>
        <v>14162483.859999999</v>
      </c>
      <c r="G18" s="161">
        <f>G19-G20+G21</f>
        <v>13560453.41</v>
      </c>
      <c r="H18" s="161">
        <f>H19-H20+H21</f>
        <v>13324013.41</v>
      </c>
    </row>
    <row r="19" spans="2:8" s="88" customFormat="1" ht="15.75">
      <c r="B19" s="160" t="s">
        <v>289</v>
      </c>
      <c r="C19" s="412" t="s">
        <v>290</v>
      </c>
      <c r="D19" s="413"/>
      <c r="E19" s="162">
        <f>F19+G19</f>
        <v>27752937.27</v>
      </c>
      <c r="F19" s="162">
        <v>26005850.859999999</v>
      </c>
      <c r="G19" s="162">
        <v>1747086.41</v>
      </c>
      <c r="H19" s="162">
        <v>1510646.41</v>
      </c>
    </row>
    <row r="20" spans="2:8" s="88" customFormat="1" ht="15.75">
      <c r="B20" s="160" t="s">
        <v>291</v>
      </c>
      <c r="C20" s="412" t="s">
        <v>292</v>
      </c>
      <c r="D20" s="413"/>
      <c r="E20" s="162">
        <f>F20+G20</f>
        <v>30000</v>
      </c>
      <c r="F20" s="162">
        <v>30000</v>
      </c>
      <c r="G20" s="162">
        <v>0</v>
      </c>
      <c r="H20" s="162">
        <v>0</v>
      </c>
    </row>
    <row r="21" spans="2:8" s="88" customFormat="1" ht="27.75" customHeight="1">
      <c r="B21" s="160" t="s">
        <v>293</v>
      </c>
      <c r="C21" s="412" t="s">
        <v>294</v>
      </c>
      <c r="D21" s="413"/>
      <c r="E21" s="162">
        <v>0</v>
      </c>
      <c r="F21" s="162">
        <v>-11813367</v>
      </c>
      <c r="G21" s="162">
        <v>11813367</v>
      </c>
      <c r="H21" s="162">
        <f>G21</f>
        <v>11813367</v>
      </c>
    </row>
    <row r="22" spans="2:8" s="88" customFormat="1" ht="15.75">
      <c r="B22" s="169" t="s">
        <v>326</v>
      </c>
      <c r="C22" s="419" t="s">
        <v>327</v>
      </c>
      <c r="D22" s="420"/>
      <c r="E22" s="161">
        <f>E17</f>
        <v>27722937.27</v>
      </c>
      <c r="F22" s="161">
        <f t="shared" ref="F22:H22" si="1">F17</f>
        <v>14162483.859999999</v>
      </c>
      <c r="G22" s="161">
        <f t="shared" si="1"/>
        <v>13560453.41</v>
      </c>
      <c r="H22" s="161">
        <f t="shared" si="1"/>
        <v>13324013.41</v>
      </c>
    </row>
    <row r="23" spans="2:8" s="88" customFormat="1" ht="19.5" customHeight="1">
      <c r="B23" s="421" t="s">
        <v>328</v>
      </c>
      <c r="C23" s="422"/>
      <c r="D23" s="422"/>
      <c r="E23" s="422"/>
      <c r="F23" s="422"/>
      <c r="G23" s="422"/>
      <c r="H23" s="423"/>
    </row>
    <row r="24" spans="2:8" s="88" customFormat="1" ht="21" customHeight="1">
      <c r="B24" s="159" t="s">
        <v>295</v>
      </c>
      <c r="C24" s="410" t="s">
        <v>296</v>
      </c>
      <c r="D24" s="411"/>
      <c r="E24" s="161">
        <f t="shared" ref="E24:E25" si="2">F24+G24</f>
        <v>27722937.27</v>
      </c>
      <c r="F24" s="161">
        <f>F25</f>
        <v>14162483.859999999</v>
      </c>
      <c r="G24" s="161">
        <f>G25</f>
        <v>13560453.41</v>
      </c>
      <c r="H24" s="161">
        <f>H25</f>
        <v>13324013.41</v>
      </c>
    </row>
    <row r="25" spans="2:8" s="88" customFormat="1" ht="21" customHeight="1">
      <c r="B25" s="159" t="s">
        <v>297</v>
      </c>
      <c r="C25" s="410" t="s">
        <v>298</v>
      </c>
      <c r="D25" s="411"/>
      <c r="E25" s="161">
        <f t="shared" si="2"/>
        <v>27722937.27</v>
      </c>
      <c r="F25" s="161">
        <f>F26-F27+F28</f>
        <v>14162483.859999999</v>
      </c>
      <c r="G25" s="161">
        <f>G26-G27+G28</f>
        <v>13560453.41</v>
      </c>
      <c r="H25" s="161">
        <f>H26-H27+H28</f>
        <v>13324013.41</v>
      </c>
    </row>
    <row r="26" spans="2:8" s="88" customFormat="1" ht="15.75">
      <c r="B26" s="160" t="s">
        <v>299</v>
      </c>
      <c r="C26" s="412" t="s">
        <v>290</v>
      </c>
      <c r="D26" s="413"/>
      <c r="E26" s="162">
        <f>F26+G26</f>
        <v>27752937.27</v>
      </c>
      <c r="F26" s="162">
        <v>26005850.859999999</v>
      </c>
      <c r="G26" s="162">
        <v>1747086.41</v>
      </c>
      <c r="H26" s="162">
        <v>1510646.41</v>
      </c>
    </row>
    <row r="27" spans="2:8" s="88" customFormat="1" ht="15.75">
      <c r="B27" s="160" t="s">
        <v>300</v>
      </c>
      <c r="C27" s="412" t="s">
        <v>292</v>
      </c>
      <c r="D27" s="413"/>
      <c r="E27" s="162">
        <f>F27+G27</f>
        <v>30000</v>
      </c>
      <c r="F27" s="162">
        <v>30000</v>
      </c>
      <c r="G27" s="162">
        <v>0</v>
      </c>
      <c r="H27" s="162">
        <v>0</v>
      </c>
    </row>
    <row r="28" spans="2:8" s="88" customFormat="1" ht="29.25" customHeight="1">
      <c r="B28" s="160" t="s">
        <v>301</v>
      </c>
      <c r="C28" s="412" t="s">
        <v>294</v>
      </c>
      <c r="D28" s="413"/>
      <c r="E28" s="162">
        <v>0</v>
      </c>
      <c r="F28" s="162">
        <v>-11813367</v>
      </c>
      <c r="G28" s="162">
        <v>11813367</v>
      </c>
      <c r="H28" s="162">
        <f>G28</f>
        <v>11813367</v>
      </c>
    </row>
    <row r="29" spans="2:8" s="88" customFormat="1" ht="15.75">
      <c r="B29" s="169" t="s">
        <v>326</v>
      </c>
      <c r="C29" s="419" t="s">
        <v>327</v>
      </c>
      <c r="D29" s="420"/>
      <c r="E29" s="161">
        <f>E24</f>
        <v>27722937.27</v>
      </c>
      <c r="F29" s="161">
        <f t="shared" ref="F29:H29" si="3">F24</f>
        <v>14162483.859999999</v>
      </c>
      <c r="G29" s="161">
        <f t="shared" si="3"/>
        <v>13560453.41</v>
      </c>
      <c r="H29" s="161">
        <f t="shared" si="3"/>
        <v>13324013.41</v>
      </c>
    </row>
    <row r="30" spans="2:8" s="88" customFormat="1"/>
    <row r="31" spans="2:8">
      <c r="B31" s="88"/>
      <c r="C31" s="88"/>
      <c r="D31" s="88"/>
      <c r="E31" s="88"/>
      <c r="F31" s="88"/>
      <c r="G31" s="88"/>
      <c r="H31" s="88"/>
    </row>
  </sheetData>
  <mergeCells count="25">
    <mergeCell ref="F2:I2"/>
    <mergeCell ref="F1:G1"/>
    <mergeCell ref="F13:F14"/>
    <mergeCell ref="G13:H13"/>
    <mergeCell ref="C29:D29"/>
    <mergeCell ref="C20:D20"/>
    <mergeCell ref="C21:D21"/>
    <mergeCell ref="C22:D22"/>
    <mergeCell ref="B23:H23"/>
    <mergeCell ref="C24:D24"/>
    <mergeCell ref="C25:D25"/>
    <mergeCell ref="C26:D26"/>
    <mergeCell ref="C27:D27"/>
    <mergeCell ref="C28:D28"/>
    <mergeCell ref="C15:D15"/>
    <mergeCell ref="B16:H16"/>
    <mergeCell ref="C17:D17"/>
    <mergeCell ref="C18:D18"/>
    <mergeCell ref="C19:D19"/>
    <mergeCell ref="E8:G8"/>
    <mergeCell ref="B9:G9"/>
    <mergeCell ref="B10:G10"/>
    <mergeCell ref="B13:B14"/>
    <mergeCell ref="C13:D14"/>
    <mergeCell ref="E13:E14"/>
  </mergeCells>
  <pageMargins left="0.7" right="0.7" top="0.75" bottom="0.75" header="0.3" footer="0.3"/>
  <pageSetup paperSize="9" scale="82" pageOrder="overThenDown"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0"/>
  <sheetViews>
    <sheetView view="pageBreakPreview" topLeftCell="B58" zoomScale="70" zoomScaleNormal="100" zoomScaleSheetLayoutView="70" workbookViewId="0">
      <selection activeCell="B4" sqref="B4"/>
    </sheetView>
  </sheetViews>
  <sheetFormatPr defaultRowHeight="12.75"/>
  <cols>
    <col min="1" max="1" width="8.85546875" style="1" hidden="1" customWidth="1"/>
    <col min="2" max="2" width="15.85546875" style="1" customWidth="1"/>
    <col min="3" max="3" width="76" style="1" customWidth="1"/>
    <col min="4" max="4" width="24.85546875" style="1" customWidth="1"/>
    <col min="5" max="5" width="23" style="1" customWidth="1"/>
    <col min="6" max="8" width="0.140625" style="1" hidden="1" customWidth="1"/>
    <col min="9" max="9" width="22.28515625" style="1" customWidth="1"/>
    <col min="10" max="11" width="8.85546875" style="1" hidden="1" customWidth="1"/>
    <col min="12" max="250" width="9.140625" style="1"/>
    <col min="251" max="251" width="0" style="1" hidden="1" customWidth="1"/>
    <col min="252" max="252" width="12.5703125" style="1" customWidth="1"/>
    <col min="253" max="253" width="60.85546875" style="1" customWidth="1"/>
    <col min="254" max="254" width="0.28515625" style="1" customWidth="1"/>
    <col min="255" max="255" width="0.140625" style="1" customWidth="1"/>
    <col min="256" max="256" width="18.140625" style="1" customWidth="1"/>
    <col min="257" max="257" width="0.140625" style="1" customWidth="1"/>
    <col min="258" max="260" width="0" style="1" hidden="1" customWidth="1"/>
    <col min="261" max="261" width="19.140625" style="1" customWidth="1"/>
    <col min="262" max="262" width="0.140625" style="1" customWidth="1"/>
    <col min="263" max="264" width="0" style="1" hidden="1" customWidth="1"/>
    <col min="265" max="265" width="17.28515625" style="1" customWidth="1"/>
    <col min="266" max="267" width="0" style="1" hidden="1" customWidth="1"/>
    <col min="268" max="506" width="9.140625" style="1"/>
    <col min="507" max="507" width="0" style="1" hidden="1" customWidth="1"/>
    <col min="508" max="508" width="12.5703125" style="1" customWidth="1"/>
    <col min="509" max="509" width="60.85546875" style="1" customWidth="1"/>
    <col min="510" max="510" width="0.28515625" style="1" customWidth="1"/>
    <col min="511" max="511" width="0.140625" style="1" customWidth="1"/>
    <col min="512" max="512" width="18.140625" style="1" customWidth="1"/>
    <col min="513" max="513" width="0.140625" style="1" customWidth="1"/>
    <col min="514" max="516" width="0" style="1" hidden="1" customWidth="1"/>
    <col min="517" max="517" width="19.140625" style="1" customWidth="1"/>
    <col min="518" max="518" width="0.140625" style="1" customWidth="1"/>
    <col min="519" max="520" width="0" style="1" hidden="1" customWidth="1"/>
    <col min="521" max="521" width="17.28515625" style="1" customWidth="1"/>
    <col min="522" max="523" width="0" style="1" hidden="1" customWidth="1"/>
    <col min="524" max="762" width="9.140625" style="1"/>
    <col min="763" max="763" width="0" style="1" hidden="1" customWidth="1"/>
    <col min="764" max="764" width="12.5703125" style="1" customWidth="1"/>
    <col min="765" max="765" width="60.85546875" style="1" customWidth="1"/>
    <col min="766" max="766" width="0.28515625" style="1" customWidth="1"/>
    <col min="767" max="767" width="0.140625" style="1" customWidth="1"/>
    <col min="768" max="768" width="18.140625" style="1" customWidth="1"/>
    <col min="769" max="769" width="0.140625" style="1" customWidth="1"/>
    <col min="770" max="772" width="0" style="1" hidden="1" customWidth="1"/>
    <col min="773" max="773" width="19.140625" style="1" customWidth="1"/>
    <col min="774" max="774" width="0.140625" style="1" customWidth="1"/>
    <col min="775" max="776" width="0" style="1" hidden="1" customWidth="1"/>
    <col min="777" max="777" width="17.28515625" style="1" customWidth="1"/>
    <col min="778" max="779" width="0" style="1" hidden="1" customWidth="1"/>
    <col min="780" max="1018" width="9.140625" style="1"/>
    <col min="1019" max="1019" width="0" style="1" hidden="1" customWidth="1"/>
    <col min="1020" max="1020" width="12.5703125" style="1" customWidth="1"/>
    <col min="1021" max="1021" width="60.85546875" style="1" customWidth="1"/>
    <col min="1022" max="1022" width="0.28515625" style="1" customWidth="1"/>
    <col min="1023" max="1023" width="0.140625" style="1" customWidth="1"/>
    <col min="1024" max="1024" width="18.140625" style="1" customWidth="1"/>
    <col min="1025" max="1025" width="0.140625" style="1" customWidth="1"/>
    <col min="1026" max="1028" width="0" style="1" hidden="1" customWidth="1"/>
    <col min="1029" max="1029" width="19.140625" style="1" customWidth="1"/>
    <col min="1030" max="1030" width="0.140625" style="1" customWidth="1"/>
    <col min="1031" max="1032" width="0" style="1" hidden="1" customWidth="1"/>
    <col min="1033" max="1033" width="17.28515625" style="1" customWidth="1"/>
    <col min="1034" max="1035" width="0" style="1" hidden="1" customWidth="1"/>
    <col min="1036" max="1274" width="9.140625" style="1"/>
    <col min="1275" max="1275" width="0" style="1" hidden="1" customWidth="1"/>
    <col min="1276" max="1276" width="12.5703125" style="1" customWidth="1"/>
    <col min="1277" max="1277" width="60.85546875" style="1" customWidth="1"/>
    <col min="1278" max="1278" width="0.28515625" style="1" customWidth="1"/>
    <col min="1279" max="1279" width="0.140625" style="1" customWidth="1"/>
    <col min="1280" max="1280" width="18.140625" style="1" customWidth="1"/>
    <col min="1281" max="1281" width="0.140625" style="1" customWidth="1"/>
    <col min="1282" max="1284" width="0" style="1" hidden="1" customWidth="1"/>
    <col min="1285" max="1285" width="19.140625" style="1" customWidth="1"/>
    <col min="1286" max="1286" width="0.140625" style="1" customWidth="1"/>
    <col min="1287" max="1288" width="0" style="1" hidden="1" customWidth="1"/>
    <col min="1289" max="1289" width="17.28515625" style="1" customWidth="1"/>
    <col min="1290" max="1291" width="0" style="1" hidden="1" customWidth="1"/>
    <col min="1292" max="1530" width="9.140625" style="1"/>
    <col min="1531" max="1531" width="0" style="1" hidden="1" customWidth="1"/>
    <col min="1532" max="1532" width="12.5703125" style="1" customWidth="1"/>
    <col min="1533" max="1533" width="60.85546875" style="1" customWidth="1"/>
    <col min="1534" max="1534" width="0.28515625" style="1" customWidth="1"/>
    <col min="1535" max="1535" width="0.140625" style="1" customWidth="1"/>
    <col min="1536" max="1536" width="18.140625" style="1" customWidth="1"/>
    <col min="1537" max="1537" width="0.140625" style="1" customWidth="1"/>
    <col min="1538" max="1540" width="0" style="1" hidden="1" customWidth="1"/>
    <col min="1541" max="1541" width="19.140625" style="1" customWidth="1"/>
    <col min="1542" max="1542" width="0.140625" style="1" customWidth="1"/>
    <col min="1543" max="1544" width="0" style="1" hidden="1" customWidth="1"/>
    <col min="1545" max="1545" width="17.28515625" style="1" customWidth="1"/>
    <col min="1546" max="1547" width="0" style="1" hidden="1" customWidth="1"/>
    <col min="1548" max="1786" width="9.140625" style="1"/>
    <col min="1787" max="1787" width="0" style="1" hidden="1" customWidth="1"/>
    <col min="1788" max="1788" width="12.5703125" style="1" customWidth="1"/>
    <col min="1789" max="1789" width="60.85546875" style="1" customWidth="1"/>
    <col min="1790" max="1790" width="0.28515625" style="1" customWidth="1"/>
    <col min="1791" max="1791" width="0.140625" style="1" customWidth="1"/>
    <col min="1792" max="1792" width="18.140625" style="1" customWidth="1"/>
    <col min="1793" max="1793" width="0.140625" style="1" customWidth="1"/>
    <col min="1794" max="1796" width="0" style="1" hidden="1" customWidth="1"/>
    <col min="1797" max="1797" width="19.140625" style="1" customWidth="1"/>
    <col min="1798" max="1798" width="0.140625" style="1" customWidth="1"/>
    <col min="1799" max="1800" width="0" style="1" hidden="1" customWidth="1"/>
    <col min="1801" max="1801" width="17.28515625" style="1" customWidth="1"/>
    <col min="1802" max="1803" width="0" style="1" hidden="1" customWidth="1"/>
    <col min="1804" max="2042" width="9.140625" style="1"/>
    <col min="2043" max="2043" width="0" style="1" hidden="1" customWidth="1"/>
    <col min="2044" max="2044" width="12.5703125" style="1" customWidth="1"/>
    <col min="2045" max="2045" width="60.85546875" style="1" customWidth="1"/>
    <col min="2046" max="2046" width="0.28515625" style="1" customWidth="1"/>
    <col min="2047" max="2047" width="0.140625" style="1" customWidth="1"/>
    <col min="2048" max="2048" width="18.140625" style="1" customWidth="1"/>
    <col min="2049" max="2049" width="0.140625" style="1" customWidth="1"/>
    <col min="2050" max="2052" width="0" style="1" hidden="1" customWidth="1"/>
    <col min="2053" max="2053" width="19.140625" style="1" customWidth="1"/>
    <col min="2054" max="2054" width="0.140625" style="1" customWidth="1"/>
    <col min="2055" max="2056" width="0" style="1" hidden="1" customWidth="1"/>
    <col min="2057" max="2057" width="17.28515625" style="1" customWidth="1"/>
    <col min="2058" max="2059" width="0" style="1" hidden="1" customWidth="1"/>
    <col min="2060" max="2298" width="9.140625" style="1"/>
    <col min="2299" max="2299" width="0" style="1" hidden="1" customWidth="1"/>
    <col min="2300" max="2300" width="12.5703125" style="1" customWidth="1"/>
    <col min="2301" max="2301" width="60.85546875" style="1" customWidth="1"/>
    <col min="2302" max="2302" width="0.28515625" style="1" customWidth="1"/>
    <col min="2303" max="2303" width="0.140625" style="1" customWidth="1"/>
    <col min="2304" max="2304" width="18.140625" style="1" customWidth="1"/>
    <col min="2305" max="2305" width="0.140625" style="1" customWidth="1"/>
    <col min="2306" max="2308" width="0" style="1" hidden="1" customWidth="1"/>
    <col min="2309" max="2309" width="19.140625" style="1" customWidth="1"/>
    <col min="2310" max="2310" width="0.140625" style="1" customWidth="1"/>
    <col min="2311" max="2312" width="0" style="1" hidden="1" customWidth="1"/>
    <col min="2313" max="2313" width="17.28515625" style="1" customWidth="1"/>
    <col min="2314" max="2315" width="0" style="1" hidden="1" customWidth="1"/>
    <col min="2316" max="2554" width="9.140625" style="1"/>
    <col min="2555" max="2555" width="0" style="1" hidden="1" customWidth="1"/>
    <col min="2556" max="2556" width="12.5703125" style="1" customWidth="1"/>
    <col min="2557" max="2557" width="60.85546875" style="1" customWidth="1"/>
    <col min="2558" max="2558" width="0.28515625" style="1" customWidth="1"/>
    <col min="2559" max="2559" width="0.140625" style="1" customWidth="1"/>
    <col min="2560" max="2560" width="18.140625" style="1" customWidth="1"/>
    <col min="2561" max="2561" width="0.140625" style="1" customWidth="1"/>
    <col min="2562" max="2564" width="0" style="1" hidden="1" customWidth="1"/>
    <col min="2565" max="2565" width="19.140625" style="1" customWidth="1"/>
    <col min="2566" max="2566" width="0.140625" style="1" customWidth="1"/>
    <col min="2567" max="2568" width="0" style="1" hidden="1" customWidth="1"/>
    <col min="2569" max="2569" width="17.28515625" style="1" customWidth="1"/>
    <col min="2570" max="2571" width="0" style="1" hidden="1" customWidth="1"/>
    <col min="2572" max="2810" width="9.140625" style="1"/>
    <col min="2811" max="2811" width="0" style="1" hidden="1" customWidth="1"/>
    <col min="2812" max="2812" width="12.5703125" style="1" customWidth="1"/>
    <col min="2813" max="2813" width="60.85546875" style="1" customWidth="1"/>
    <col min="2814" max="2814" width="0.28515625" style="1" customWidth="1"/>
    <col min="2815" max="2815" width="0.140625" style="1" customWidth="1"/>
    <col min="2816" max="2816" width="18.140625" style="1" customWidth="1"/>
    <col min="2817" max="2817" width="0.140625" style="1" customWidth="1"/>
    <col min="2818" max="2820" width="0" style="1" hidden="1" customWidth="1"/>
    <col min="2821" max="2821" width="19.140625" style="1" customWidth="1"/>
    <col min="2822" max="2822" width="0.140625" style="1" customWidth="1"/>
    <col min="2823" max="2824" width="0" style="1" hidden="1" customWidth="1"/>
    <col min="2825" max="2825" width="17.28515625" style="1" customWidth="1"/>
    <col min="2826" max="2827" width="0" style="1" hidden="1" customWidth="1"/>
    <col min="2828" max="3066" width="9.140625" style="1"/>
    <col min="3067" max="3067" width="0" style="1" hidden="1" customWidth="1"/>
    <col min="3068" max="3068" width="12.5703125" style="1" customWidth="1"/>
    <col min="3069" max="3069" width="60.85546875" style="1" customWidth="1"/>
    <col min="3070" max="3070" width="0.28515625" style="1" customWidth="1"/>
    <col min="3071" max="3071" width="0.140625" style="1" customWidth="1"/>
    <col min="3072" max="3072" width="18.140625" style="1" customWidth="1"/>
    <col min="3073" max="3073" width="0.140625" style="1" customWidth="1"/>
    <col min="3074" max="3076" width="0" style="1" hidden="1" customWidth="1"/>
    <col min="3077" max="3077" width="19.140625" style="1" customWidth="1"/>
    <col min="3078" max="3078" width="0.140625" style="1" customWidth="1"/>
    <col min="3079" max="3080" width="0" style="1" hidden="1" customWidth="1"/>
    <col min="3081" max="3081" width="17.28515625" style="1" customWidth="1"/>
    <col min="3082" max="3083" width="0" style="1" hidden="1" customWidth="1"/>
    <col min="3084" max="3322" width="9.140625" style="1"/>
    <col min="3323" max="3323" width="0" style="1" hidden="1" customWidth="1"/>
    <col min="3324" max="3324" width="12.5703125" style="1" customWidth="1"/>
    <col min="3325" max="3325" width="60.85546875" style="1" customWidth="1"/>
    <col min="3326" max="3326" width="0.28515625" style="1" customWidth="1"/>
    <col min="3327" max="3327" width="0.140625" style="1" customWidth="1"/>
    <col min="3328" max="3328" width="18.140625" style="1" customWidth="1"/>
    <col min="3329" max="3329" width="0.140625" style="1" customWidth="1"/>
    <col min="3330" max="3332" width="0" style="1" hidden="1" customWidth="1"/>
    <col min="3333" max="3333" width="19.140625" style="1" customWidth="1"/>
    <col min="3334" max="3334" width="0.140625" style="1" customWidth="1"/>
    <col min="3335" max="3336" width="0" style="1" hidden="1" customWidth="1"/>
    <col min="3337" max="3337" width="17.28515625" style="1" customWidth="1"/>
    <col min="3338" max="3339" width="0" style="1" hidden="1" customWidth="1"/>
    <col min="3340" max="3578" width="9.140625" style="1"/>
    <col min="3579" max="3579" width="0" style="1" hidden="1" customWidth="1"/>
    <col min="3580" max="3580" width="12.5703125" style="1" customWidth="1"/>
    <col min="3581" max="3581" width="60.85546875" style="1" customWidth="1"/>
    <col min="3582" max="3582" width="0.28515625" style="1" customWidth="1"/>
    <col min="3583" max="3583" width="0.140625" style="1" customWidth="1"/>
    <col min="3584" max="3584" width="18.140625" style="1" customWidth="1"/>
    <col min="3585" max="3585" width="0.140625" style="1" customWidth="1"/>
    <col min="3586" max="3588" width="0" style="1" hidden="1" customWidth="1"/>
    <col min="3589" max="3589" width="19.140625" style="1" customWidth="1"/>
    <col min="3590" max="3590" width="0.140625" style="1" customWidth="1"/>
    <col min="3591" max="3592" width="0" style="1" hidden="1" customWidth="1"/>
    <col min="3593" max="3593" width="17.28515625" style="1" customWidth="1"/>
    <col min="3594" max="3595" width="0" style="1" hidden="1" customWidth="1"/>
    <col min="3596" max="3834" width="9.140625" style="1"/>
    <col min="3835" max="3835" width="0" style="1" hidden="1" customWidth="1"/>
    <col min="3836" max="3836" width="12.5703125" style="1" customWidth="1"/>
    <col min="3837" max="3837" width="60.85546875" style="1" customWidth="1"/>
    <col min="3838" max="3838" width="0.28515625" style="1" customWidth="1"/>
    <col min="3839" max="3839" width="0.140625" style="1" customWidth="1"/>
    <col min="3840" max="3840" width="18.140625" style="1" customWidth="1"/>
    <col min="3841" max="3841" width="0.140625" style="1" customWidth="1"/>
    <col min="3842" max="3844" width="0" style="1" hidden="1" customWidth="1"/>
    <col min="3845" max="3845" width="19.140625" style="1" customWidth="1"/>
    <col min="3846" max="3846" width="0.140625" style="1" customWidth="1"/>
    <col min="3847" max="3848" width="0" style="1" hidden="1" customWidth="1"/>
    <col min="3849" max="3849" width="17.28515625" style="1" customWidth="1"/>
    <col min="3850" max="3851" width="0" style="1" hidden="1" customWidth="1"/>
    <col min="3852" max="4090" width="9.140625" style="1"/>
    <col min="4091" max="4091" width="0" style="1" hidden="1" customWidth="1"/>
    <col min="4092" max="4092" width="12.5703125" style="1" customWidth="1"/>
    <col min="4093" max="4093" width="60.85546875" style="1" customWidth="1"/>
    <col min="4094" max="4094" width="0.28515625" style="1" customWidth="1"/>
    <col min="4095" max="4095" width="0.140625" style="1" customWidth="1"/>
    <col min="4096" max="4096" width="18.140625" style="1" customWidth="1"/>
    <col min="4097" max="4097" width="0.140625" style="1" customWidth="1"/>
    <col min="4098" max="4100" width="0" style="1" hidden="1" customWidth="1"/>
    <col min="4101" max="4101" width="19.140625" style="1" customWidth="1"/>
    <col min="4102" max="4102" width="0.140625" style="1" customWidth="1"/>
    <col min="4103" max="4104" width="0" style="1" hidden="1" customWidth="1"/>
    <col min="4105" max="4105" width="17.28515625" style="1" customWidth="1"/>
    <col min="4106" max="4107" width="0" style="1" hidden="1" customWidth="1"/>
    <col min="4108" max="4346" width="9.140625" style="1"/>
    <col min="4347" max="4347" width="0" style="1" hidden="1" customWidth="1"/>
    <col min="4348" max="4348" width="12.5703125" style="1" customWidth="1"/>
    <col min="4349" max="4349" width="60.85546875" style="1" customWidth="1"/>
    <col min="4350" max="4350" width="0.28515625" style="1" customWidth="1"/>
    <col min="4351" max="4351" width="0.140625" style="1" customWidth="1"/>
    <col min="4352" max="4352" width="18.140625" style="1" customWidth="1"/>
    <col min="4353" max="4353" width="0.140625" style="1" customWidth="1"/>
    <col min="4354" max="4356" width="0" style="1" hidden="1" customWidth="1"/>
    <col min="4357" max="4357" width="19.140625" style="1" customWidth="1"/>
    <col min="4358" max="4358" width="0.140625" style="1" customWidth="1"/>
    <col min="4359" max="4360" width="0" style="1" hidden="1" customWidth="1"/>
    <col min="4361" max="4361" width="17.28515625" style="1" customWidth="1"/>
    <col min="4362" max="4363" width="0" style="1" hidden="1" customWidth="1"/>
    <col min="4364" max="4602" width="9.140625" style="1"/>
    <col min="4603" max="4603" width="0" style="1" hidden="1" customWidth="1"/>
    <col min="4604" max="4604" width="12.5703125" style="1" customWidth="1"/>
    <col min="4605" max="4605" width="60.85546875" style="1" customWidth="1"/>
    <col min="4606" max="4606" width="0.28515625" style="1" customWidth="1"/>
    <col min="4607" max="4607" width="0.140625" style="1" customWidth="1"/>
    <col min="4608" max="4608" width="18.140625" style="1" customWidth="1"/>
    <col min="4609" max="4609" width="0.140625" style="1" customWidth="1"/>
    <col min="4610" max="4612" width="0" style="1" hidden="1" customWidth="1"/>
    <col min="4613" max="4613" width="19.140625" style="1" customWidth="1"/>
    <col min="4614" max="4614" width="0.140625" style="1" customWidth="1"/>
    <col min="4615" max="4616" width="0" style="1" hidden="1" customWidth="1"/>
    <col min="4617" max="4617" width="17.28515625" style="1" customWidth="1"/>
    <col min="4618" max="4619" width="0" style="1" hidden="1" customWidth="1"/>
    <col min="4620" max="4858" width="9.140625" style="1"/>
    <col min="4859" max="4859" width="0" style="1" hidden="1" customWidth="1"/>
    <col min="4860" max="4860" width="12.5703125" style="1" customWidth="1"/>
    <col min="4861" max="4861" width="60.85546875" style="1" customWidth="1"/>
    <col min="4862" max="4862" width="0.28515625" style="1" customWidth="1"/>
    <col min="4863" max="4863" width="0.140625" style="1" customWidth="1"/>
    <col min="4864" max="4864" width="18.140625" style="1" customWidth="1"/>
    <col min="4865" max="4865" width="0.140625" style="1" customWidth="1"/>
    <col min="4866" max="4868" width="0" style="1" hidden="1" customWidth="1"/>
    <col min="4869" max="4869" width="19.140625" style="1" customWidth="1"/>
    <col min="4870" max="4870" width="0.140625" style="1" customWidth="1"/>
    <col min="4871" max="4872" width="0" style="1" hidden="1" customWidth="1"/>
    <col min="4873" max="4873" width="17.28515625" style="1" customWidth="1"/>
    <col min="4874" max="4875" width="0" style="1" hidden="1" customWidth="1"/>
    <col min="4876" max="5114" width="9.140625" style="1"/>
    <col min="5115" max="5115" width="0" style="1" hidden="1" customWidth="1"/>
    <col min="5116" max="5116" width="12.5703125" style="1" customWidth="1"/>
    <col min="5117" max="5117" width="60.85546875" style="1" customWidth="1"/>
    <col min="5118" max="5118" width="0.28515625" style="1" customWidth="1"/>
    <col min="5119" max="5119" width="0.140625" style="1" customWidth="1"/>
    <col min="5120" max="5120" width="18.140625" style="1" customWidth="1"/>
    <col min="5121" max="5121" width="0.140625" style="1" customWidth="1"/>
    <col min="5122" max="5124" width="0" style="1" hidden="1" customWidth="1"/>
    <col min="5125" max="5125" width="19.140625" style="1" customWidth="1"/>
    <col min="5126" max="5126" width="0.140625" style="1" customWidth="1"/>
    <col min="5127" max="5128" width="0" style="1" hidden="1" customWidth="1"/>
    <col min="5129" max="5129" width="17.28515625" style="1" customWidth="1"/>
    <col min="5130" max="5131" width="0" style="1" hidden="1" customWidth="1"/>
    <col min="5132" max="5370" width="9.140625" style="1"/>
    <col min="5371" max="5371" width="0" style="1" hidden="1" customWidth="1"/>
    <col min="5372" max="5372" width="12.5703125" style="1" customWidth="1"/>
    <col min="5373" max="5373" width="60.85546875" style="1" customWidth="1"/>
    <col min="5374" max="5374" width="0.28515625" style="1" customWidth="1"/>
    <col min="5375" max="5375" width="0.140625" style="1" customWidth="1"/>
    <col min="5376" max="5376" width="18.140625" style="1" customWidth="1"/>
    <col min="5377" max="5377" width="0.140625" style="1" customWidth="1"/>
    <col min="5378" max="5380" width="0" style="1" hidden="1" customWidth="1"/>
    <col min="5381" max="5381" width="19.140625" style="1" customWidth="1"/>
    <col min="5382" max="5382" width="0.140625" style="1" customWidth="1"/>
    <col min="5383" max="5384" width="0" style="1" hidden="1" customWidth="1"/>
    <col min="5385" max="5385" width="17.28515625" style="1" customWidth="1"/>
    <col min="5386" max="5387" width="0" style="1" hidden="1" customWidth="1"/>
    <col min="5388" max="5626" width="9.140625" style="1"/>
    <col min="5627" max="5627" width="0" style="1" hidden="1" customWidth="1"/>
    <col min="5628" max="5628" width="12.5703125" style="1" customWidth="1"/>
    <col min="5629" max="5629" width="60.85546875" style="1" customWidth="1"/>
    <col min="5630" max="5630" width="0.28515625" style="1" customWidth="1"/>
    <col min="5631" max="5631" width="0.140625" style="1" customWidth="1"/>
    <col min="5632" max="5632" width="18.140625" style="1" customWidth="1"/>
    <col min="5633" max="5633" width="0.140625" style="1" customWidth="1"/>
    <col min="5634" max="5636" width="0" style="1" hidden="1" customWidth="1"/>
    <col min="5637" max="5637" width="19.140625" style="1" customWidth="1"/>
    <col min="5638" max="5638" width="0.140625" style="1" customWidth="1"/>
    <col min="5639" max="5640" width="0" style="1" hidden="1" customWidth="1"/>
    <col min="5641" max="5641" width="17.28515625" style="1" customWidth="1"/>
    <col min="5642" max="5643" width="0" style="1" hidden="1" customWidth="1"/>
    <col min="5644" max="5882" width="9.140625" style="1"/>
    <col min="5883" max="5883" width="0" style="1" hidden="1" customWidth="1"/>
    <col min="5884" max="5884" width="12.5703125" style="1" customWidth="1"/>
    <col min="5885" max="5885" width="60.85546875" style="1" customWidth="1"/>
    <col min="5886" max="5886" width="0.28515625" style="1" customWidth="1"/>
    <col min="5887" max="5887" width="0.140625" style="1" customWidth="1"/>
    <col min="5888" max="5888" width="18.140625" style="1" customWidth="1"/>
    <col min="5889" max="5889" width="0.140625" style="1" customWidth="1"/>
    <col min="5890" max="5892" width="0" style="1" hidden="1" customWidth="1"/>
    <col min="5893" max="5893" width="19.140625" style="1" customWidth="1"/>
    <col min="5894" max="5894" width="0.140625" style="1" customWidth="1"/>
    <col min="5895" max="5896" width="0" style="1" hidden="1" customWidth="1"/>
    <col min="5897" max="5897" width="17.28515625" style="1" customWidth="1"/>
    <col min="5898" max="5899" width="0" style="1" hidden="1" customWidth="1"/>
    <col min="5900" max="6138" width="9.140625" style="1"/>
    <col min="6139" max="6139" width="0" style="1" hidden="1" customWidth="1"/>
    <col min="6140" max="6140" width="12.5703125" style="1" customWidth="1"/>
    <col min="6141" max="6141" width="60.85546875" style="1" customWidth="1"/>
    <col min="6142" max="6142" width="0.28515625" style="1" customWidth="1"/>
    <col min="6143" max="6143" width="0.140625" style="1" customWidth="1"/>
    <col min="6144" max="6144" width="18.140625" style="1" customWidth="1"/>
    <col min="6145" max="6145" width="0.140625" style="1" customWidth="1"/>
    <col min="6146" max="6148" width="0" style="1" hidden="1" customWidth="1"/>
    <col min="6149" max="6149" width="19.140625" style="1" customWidth="1"/>
    <col min="6150" max="6150" width="0.140625" style="1" customWidth="1"/>
    <col min="6151" max="6152" width="0" style="1" hidden="1" customWidth="1"/>
    <col min="6153" max="6153" width="17.28515625" style="1" customWidth="1"/>
    <col min="6154" max="6155" width="0" style="1" hidden="1" customWidth="1"/>
    <col min="6156" max="6394" width="9.140625" style="1"/>
    <col min="6395" max="6395" width="0" style="1" hidden="1" customWidth="1"/>
    <col min="6396" max="6396" width="12.5703125" style="1" customWidth="1"/>
    <col min="6397" max="6397" width="60.85546875" style="1" customWidth="1"/>
    <col min="6398" max="6398" width="0.28515625" style="1" customWidth="1"/>
    <col min="6399" max="6399" width="0.140625" style="1" customWidth="1"/>
    <col min="6400" max="6400" width="18.140625" style="1" customWidth="1"/>
    <col min="6401" max="6401" width="0.140625" style="1" customWidth="1"/>
    <col min="6402" max="6404" width="0" style="1" hidden="1" customWidth="1"/>
    <col min="6405" max="6405" width="19.140625" style="1" customWidth="1"/>
    <col min="6406" max="6406" width="0.140625" style="1" customWidth="1"/>
    <col min="6407" max="6408" width="0" style="1" hidden="1" customWidth="1"/>
    <col min="6409" max="6409" width="17.28515625" style="1" customWidth="1"/>
    <col min="6410" max="6411" width="0" style="1" hidden="1" customWidth="1"/>
    <col min="6412" max="6650" width="9.140625" style="1"/>
    <col min="6651" max="6651" width="0" style="1" hidden="1" customWidth="1"/>
    <col min="6652" max="6652" width="12.5703125" style="1" customWidth="1"/>
    <col min="6653" max="6653" width="60.85546875" style="1" customWidth="1"/>
    <col min="6654" max="6654" width="0.28515625" style="1" customWidth="1"/>
    <col min="6655" max="6655" width="0.140625" style="1" customWidth="1"/>
    <col min="6656" max="6656" width="18.140625" style="1" customWidth="1"/>
    <col min="6657" max="6657" width="0.140625" style="1" customWidth="1"/>
    <col min="6658" max="6660" width="0" style="1" hidden="1" customWidth="1"/>
    <col min="6661" max="6661" width="19.140625" style="1" customWidth="1"/>
    <col min="6662" max="6662" width="0.140625" style="1" customWidth="1"/>
    <col min="6663" max="6664" width="0" style="1" hidden="1" customWidth="1"/>
    <col min="6665" max="6665" width="17.28515625" style="1" customWidth="1"/>
    <col min="6666" max="6667" width="0" style="1" hidden="1" customWidth="1"/>
    <col min="6668" max="6906" width="9.140625" style="1"/>
    <col min="6907" max="6907" width="0" style="1" hidden="1" customWidth="1"/>
    <col min="6908" max="6908" width="12.5703125" style="1" customWidth="1"/>
    <col min="6909" max="6909" width="60.85546875" style="1" customWidth="1"/>
    <col min="6910" max="6910" width="0.28515625" style="1" customWidth="1"/>
    <col min="6911" max="6911" width="0.140625" style="1" customWidth="1"/>
    <col min="6912" max="6912" width="18.140625" style="1" customWidth="1"/>
    <col min="6913" max="6913" width="0.140625" style="1" customWidth="1"/>
    <col min="6914" max="6916" width="0" style="1" hidden="1" customWidth="1"/>
    <col min="6917" max="6917" width="19.140625" style="1" customWidth="1"/>
    <col min="6918" max="6918" width="0.140625" style="1" customWidth="1"/>
    <col min="6919" max="6920" width="0" style="1" hidden="1" customWidth="1"/>
    <col min="6921" max="6921" width="17.28515625" style="1" customWidth="1"/>
    <col min="6922" max="6923" width="0" style="1" hidden="1" customWidth="1"/>
    <col min="6924" max="7162" width="9.140625" style="1"/>
    <col min="7163" max="7163" width="0" style="1" hidden="1" customWidth="1"/>
    <col min="7164" max="7164" width="12.5703125" style="1" customWidth="1"/>
    <col min="7165" max="7165" width="60.85546875" style="1" customWidth="1"/>
    <col min="7166" max="7166" width="0.28515625" style="1" customWidth="1"/>
    <col min="7167" max="7167" width="0.140625" style="1" customWidth="1"/>
    <col min="7168" max="7168" width="18.140625" style="1" customWidth="1"/>
    <col min="7169" max="7169" width="0.140625" style="1" customWidth="1"/>
    <col min="7170" max="7172" width="0" style="1" hidden="1" customWidth="1"/>
    <col min="7173" max="7173" width="19.140625" style="1" customWidth="1"/>
    <col min="7174" max="7174" width="0.140625" style="1" customWidth="1"/>
    <col min="7175" max="7176" width="0" style="1" hidden="1" customWidth="1"/>
    <col min="7177" max="7177" width="17.28515625" style="1" customWidth="1"/>
    <col min="7178" max="7179" width="0" style="1" hidden="1" customWidth="1"/>
    <col min="7180" max="7418" width="9.140625" style="1"/>
    <col min="7419" max="7419" width="0" style="1" hidden="1" customWidth="1"/>
    <col min="7420" max="7420" width="12.5703125" style="1" customWidth="1"/>
    <col min="7421" max="7421" width="60.85546875" style="1" customWidth="1"/>
    <col min="7422" max="7422" width="0.28515625" style="1" customWidth="1"/>
    <col min="7423" max="7423" width="0.140625" style="1" customWidth="1"/>
    <col min="7424" max="7424" width="18.140625" style="1" customWidth="1"/>
    <col min="7425" max="7425" width="0.140625" style="1" customWidth="1"/>
    <col min="7426" max="7428" width="0" style="1" hidden="1" customWidth="1"/>
    <col min="7429" max="7429" width="19.140625" style="1" customWidth="1"/>
    <col min="7430" max="7430" width="0.140625" style="1" customWidth="1"/>
    <col min="7431" max="7432" width="0" style="1" hidden="1" customWidth="1"/>
    <col min="7433" max="7433" width="17.28515625" style="1" customWidth="1"/>
    <col min="7434" max="7435" width="0" style="1" hidden="1" customWidth="1"/>
    <col min="7436" max="7674" width="9.140625" style="1"/>
    <col min="7675" max="7675" width="0" style="1" hidden="1" customWidth="1"/>
    <col min="7676" max="7676" width="12.5703125" style="1" customWidth="1"/>
    <col min="7677" max="7677" width="60.85546875" style="1" customWidth="1"/>
    <col min="7678" max="7678" width="0.28515625" style="1" customWidth="1"/>
    <col min="7679" max="7679" width="0.140625" style="1" customWidth="1"/>
    <col min="7680" max="7680" width="18.140625" style="1" customWidth="1"/>
    <col min="7681" max="7681" width="0.140625" style="1" customWidth="1"/>
    <col min="7682" max="7684" width="0" style="1" hidden="1" customWidth="1"/>
    <col min="7685" max="7685" width="19.140625" style="1" customWidth="1"/>
    <col min="7686" max="7686" width="0.140625" style="1" customWidth="1"/>
    <col min="7687" max="7688" width="0" style="1" hidden="1" customWidth="1"/>
    <col min="7689" max="7689" width="17.28515625" style="1" customWidth="1"/>
    <col min="7690" max="7691" width="0" style="1" hidden="1" customWidth="1"/>
    <col min="7692" max="7930" width="9.140625" style="1"/>
    <col min="7931" max="7931" width="0" style="1" hidden="1" customWidth="1"/>
    <col min="7932" max="7932" width="12.5703125" style="1" customWidth="1"/>
    <col min="7933" max="7933" width="60.85546875" style="1" customWidth="1"/>
    <col min="7934" max="7934" width="0.28515625" style="1" customWidth="1"/>
    <col min="7935" max="7935" width="0.140625" style="1" customWidth="1"/>
    <col min="7936" max="7936" width="18.140625" style="1" customWidth="1"/>
    <col min="7937" max="7937" width="0.140625" style="1" customWidth="1"/>
    <col min="7938" max="7940" width="0" style="1" hidden="1" customWidth="1"/>
    <col min="7941" max="7941" width="19.140625" style="1" customWidth="1"/>
    <col min="7942" max="7942" width="0.140625" style="1" customWidth="1"/>
    <col min="7943" max="7944" width="0" style="1" hidden="1" customWidth="1"/>
    <col min="7945" max="7945" width="17.28515625" style="1" customWidth="1"/>
    <col min="7946" max="7947" width="0" style="1" hidden="1" customWidth="1"/>
    <col min="7948" max="8186" width="9.140625" style="1"/>
    <col min="8187" max="8187" width="0" style="1" hidden="1" customWidth="1"/>
    <col min="8188" max="8188" width="12.5703125" style="1" customWidth="1"/>
    <col min="8189" max="8189" width="60.85546875" style="1" customWidth="1"/>
    <col min="8190" max="8190" width="0.28515625" style="1" customWidth="1"/>
    <col min="8191" max="8191" width="0.140625" style="1" customWidth="1"/>
    <col min="8192" max="8192" width="18.140625" style="1" customWidth="1"/>
    <col min="8193" max="8193" width="0.140625" style="1" customWidth="1"/>
    <col min="8194" max="8196" width="0" style="1" hidden="1" customWidth="1"/>
    <col min="8197" max="8197" width="19.140625" style="1" customWidth="1"/>
    <col min="8198" max="8198" width="0.140625" style="1" customWidth="1"/>
    <col min="8199" max="8200" width="0" style="1" hidden="1" customWidth="1"/>
    <col min="8201" max="8201" width="17.28515625" style="1" customWidth="1"/>
    <col min="8202" max="8203" width="0" style="1" hidden="1" customWidth="1"/>
    <col min="8204" max="8442" width="9.140625" style="1"/>
    <col min="8443" max="8443" width="0" style="1" hidden="1" customWidth="1"/>
    <col min="8444" max="8444" width="12.5703125" style="1" customWidth="1"/>
    <col min="8445" max="8445" width="60.85546875" style="1" customWidth="1"/>
    <col min="8446" max="8446" width="0.28515625" style="1" customWidth="1"/>
    <col min="8447" max="8447" width="0.140625" style="1" customWidth="1"/>
    <col min="8448" max="8448" width="18.140625" style="1" customWidth="1"/>
    <col min="8449" max="8449" width="0.140625" style="1" customWidth="1"/>
    <col min="8450" max="8452" width="0" style="1" hidden="1" customWidth="1"/>
    <col min="8453" max="8453" width="19.140625" style="1" customWidth="1"/>
    <col min="8454" max="8454" width="0.140625" style="1" customWidth="1"/>
    <col min="8455" max="8456" width="0" style="1" hidden="1" customWidth="1"/>
    <col min="8457" max="8457" width="17.28515625" style="1" customWidth="1"/>
    <col min="8458" max="8459" width="0" style="1" hidden="1" customWidth="1"/>
    <col min="8460" max="8698" width="9.140625" style="1"/>
    <col min="8699" max="8699" width="0" style="1" hidden="1" customWidth="1"/>
    <col min="8700" max="8700" width="12.5703125" style="1" customWidth="1"/>
    <col min="8701" max="8701" width="60.85546875" style="1" customWidth="1"/>
    <col min="8702" max="8702" width="0.28515625" style="1" customWidth="1"/>
    <col min="8703" max="8703" width="0.140625" style="1" customWidth="1"/>
    <col min="8704" max="8704" width="18.140625" style="1" customWidth="1"/>
    <col min="8705" max="8705" width="0.140625" style="1" customWidth="1"/>
    <col min="8706" max="8708" width="0" style="1" hidden="1" customWidth="1"/>
    <col min="8709" max="8709" width="19.140625" style="1" customWidth="1"/>
    <col min="8710" max="8710" width="0.140625" style="1" customWidth="1"/>
    <col min="8711" max="8712" width="0" style="1" hidden="1" customWidth="1"/>
    <col min="8713" max="8713" width="17.28515625" style="1" customWidth="1"/>
    <col min="8714" max="8715" width="0" style="1" hidden="1" customWidth="1"/>
    <col min="8716" max="8954" width="9.140625" style="1"/>
    <col min="8955" max="8955" width="0" style="1" hidden="1" customWidth="1"/>
    <col min="8956" max="8956" width="12.5703125" style="1" customWidth="1"/>
    <col min="8957" max="8957" width="60.85546875" style="1" customWidth="1"/>
    <col min="8958" max="8958" width="0.28515625" style="1" customWidth="1"/>
    <col min="8959" max="8959" width="0.140625" style="1" customWidth="1"/>
    <col min="8960" max="8960" width="18.140625" style="1" customWidth="1"/>
    <col min="8961" max="8961" width="0.140625" style="1" customWidth="1"/>
    <col min="8962" max="8964" width="0" style="1" hidden="1" customWidth="1"/>
    <col min="8965" max="8965" width="19.140625" style="1" customWidth="1"/>
    <col min="8966" max="8966" width="0.140625" style="1" customWidth="1"/>
    <col min="8967" max="8968" width="0" style="1" hidden="1" customWidth="1"/>
    <col min="8969" max="8969" width="17.28515625" style="1" customWidth="1"/>
    <col min="8970" max="8971" width="0" style="1" hidden="1" customWidth="1"/>
    <col min="8972" max="9210" width="9.140625" style="1"/>
    <col min="9211" max="9211" width="0" style="1" hidden="1" customWidth="1"/>
    <col min="9212" max="9212" width="12.5703125" style="1" customWidth="1"/>
    <col min="9213" max="9213" width="60.85546875" style="1" customWidth="1"/>
    <col min="9214" max="9214" width="0.28515625" style="1" customWidth="1"/>
    <col min="9215" max="9215" width="0.140625" style="1" customWidth="1"/>
    <col min="9216" max="9216" width="18.140625" style="1" customWidth="1"/>
    <col min="9217" max="9217" width="0.140625" style="1" customWidth="1"/>
    <col min="9218" max="9220" width="0" style="1" hidden="1" customWidth="1"/>
    <col min="9221" max="9221" width="19.140625" style="1" customWidth="1"/>
    <col min="9222" max="9222" width="0.140625" style="1" customWidth="1"/>
    <col min="9223" max="9224" width="0" style="1" hidden="1" customWidth="1"/>
    <col min="9225" max="9225" width="17.28515625" style="1" customWidth="1"/>
    <col min="9226" max="9227" width="0" style="1" hidden="1" customWidth="1"/>
    <col min="9228" max="9466" width="9.140625" style="1"/>
    <col min="9467" max="9467" width="0" style="1" hidden="1" customWidth="1"/>
    <col min="9468" max="9468" width="12.5703125" style="1" customWidth="1"/>
    <col min="9469" max="9469" width="60.85546875" style="1" customWidth="1"/>
    <col min="9470" max="9470" width="0.28515625" style="1" customWidth="1"/>
    <col min="9471" max="9471" width="0.140625" style="1" customWidth="1"/>
    <col min="9472" max="9472" width="18.140625" style="1" customWidth="1"/>
    <col min="9473" max="9473" width="0.140625" style="1" customWidth="1"/>
    <col min="9474" max="9476" width="0" style="1" hidden="1" customWidth="1"/>
    <col min="9477" max="9477" width="19.140625" style="1" customWidth="1"/>
    <col min="9478" max="9478" width="0.140625" style="1" customWidth="1"/>
    <col min="9479" max="9480" width="0" style="1" hidden="1" customWidth="1"/>
    <col min="9481" max="9481" width="17.28515625" style="1" customWidth="1"/>
    <col min="9482" max="9483" width="0" style="1" hidden="1" customWidth="1"/>
    <col min="9484" max="9722" width="9.140625" style="1"/>
    <col min="9723" max="9723" width="0" style="1" hidden="1" customWidth="1"/>
    <col min="9724" max="9724" width="12.5703125" style="1" customWidth="1"/>
    <col min="9725" max="9725" width="60.85546875" style="1" customWidth="1"/>
    <col min="9726" max="9726" width="0.28515625" style="1" customWidth="1"/>
    <col min="9727" max="9727" width="0.140625" style="1" customWidth="1"/>
    <col min="9728" max="9728" width="18.140625" style="1" customWidth="1"/>
    <col min="9729" max="9729" width="0.140625" style="1" customWidth="1"/>
    <col min="9730" max="9732" width="0" style="1" hidden="1" customWidth="1"/>
    <col min="9733" max="9733" width="19.140625" style="1" customWidth="1"/>
    <col min="9734" max="9734" width="0.140625" style="1" customWidth="1"/>
    <col min="9735" max="9736" width="0" style="1" hidden="1" customWidth="1"/>
    <col min="9737" max="9737" width="17.28515625" style="1" customWidth="1"/>
    <col min="9738" max="9739" width="0" style="1" hidden="1" customWidth="1"/>
    <col min="9740" max="9978" width="9.140625" style="1"/>
    <col min="9979" max="9979" width="0" style="1" hidden="1" customWidth="1"/>
    <col min="9980" max="9980" width="12.5703125" style="1" customWidth="1"/>
    <col min="9981" max="9981" width="60.85546875" style="1" customWidth="1"/>
    <col min="9982" max="9982" width="0.28515625" style="1" customWidth="1"/>
    <col min="9983" max="9983" width="0.140625" style="1" customWidth="1"/>
    <col min="9984" max="9984" width="18.140625" style="1" customWidth="1"/>
    <col min="9985" max="9985" width="0.140625" style="1" customWidth="1"/>
    <col min="9986" max="9988" width="0" style="1" hidden="1" customWidth="1"/>
    <col min="9989" max="9989" width="19.140625" style="1" customWidth="1"/>
    <col min="9990" max="9990" width="0.140625" style="1" customWidth="1"/>
    <col min="9991" max="9992" width="0" style="1" hidden="1" customWidth="1"/>
    <col min="9993" max="9993" width="17.28515625" style="1" customWidth="1"/>
    <col min="9994" max="9995" width="0" style="1" hidden="1" customWidth="1"/>
    <col min="9996" max="10234" width="9.140625" style="1"/>
    <col min="10235" max="10235" width="0" style="1" hidden="1" customWidth="1"/>
    <col min="10236" max="10236" width="12.5703125" style="1" customWidth="1"/>
    <col min="10237" max="10237" width="60.85546875" style="1" customWidth="1"/>
    <col min="10238" max="10238" width="0.28515625" style="1" customWidth="1"/>
    <col min="10239" max="10239" width="0.140625" style="1" customWidth="1"/>
    <col min="10240" max="10240" width="18.140625" style="1" customWidth="1"/>
    <col min="10241" max="10241" width="0.140625" style="1" customWidth="1"/>
    <col min="10242" max="10244" width="0" style="1" hidden="1" customWidth="1"/>
    <col min="10245" max="10245" width="19.140625" style="1" customWidth="1"/>
    <col min="10246" max="10246" width="0.140625" style="1" customWidth="1"/>
    <col min="10247" max="10248" width="0" style="1" hidden="1" customWidth="1"/>
    <col min="10249" max="10249" width="17.28515625" style="1" customWidth="1"/>
    <col min="10250" max="10251" width="0" style="1" hidden="1" customWidth="1"/>
    <col min="10252" max="10490" width="9.140625" style="1"/>
    <col min="10491" max="10491" width="0" style="1" hidden="1" customWidth="1"/>
    <col min="10492" max="10492" width="12.5703125" style="1" customWidth="1"/>
    <col min="10493" max="10493" width="60.85546875" style="1" customWidth="1"/>
    <col min="10494" max="10494" width="0.28515625" style="1" customWidth="1"/>
    <col min="10495" max="10495" width="0.140625" style="1" customWidth="1"/>
    <col min="10496" max="10496" width="18.140625" style="1" customWidth="1"/>
    <col min="10497" max="10497" width="0.140625" style="1" customWidth="1"/>
    <col min="10498" max="10500" width="0" style="1" hidden="1" customWidth="1"/>
    <col min="10501" max="10501" width="19.140625" style="1" customWidth="1"/>
    <col min="10502" max="10502" width="0.140625" style="1" customWidth="1"/>
    <col min="10503" max="10504" width="0" style="1" hidden="1" customWidth="1"/>
    <col min="10505" max="10505" width="17.28515625" style="1" customWidth="1"/>
    <col min="10506" max="10507" width="0" style="1" hidden="1" customWidth="1"/>
    <col min="10508" max="10746" width="9.140625" style="1"/>
    <col min="10747" max="10747" width="0" style="1" hidden="1" customWidth="1"/>
    <col min="10748" max="10748" width="12.5703125" style="1" customWidth="1"/>
    <col min="10749" max="10749" width="60.85546875" style="1" customWidth="1"/>
    <col min="10750" max="10750" width="0.28515625" style="1" customWidth="1"/>
    <col min="10751" max="10751" width="0.140625" style="1" customWidth="1"/>
    <col min="10752" max="10752" width="18.140625" style="1" customWidth="1"/>
    <col min="10753" max="10753" width="0.140625" style="1" customWidth="1"/>
    <col min="10754" max="10756" width="0" style="1" hidden="1" customWidth="1"/>
    <col min="10757" max="10757" width="19.140625" style="1" customWidth="1"/>
    <col min="10758" max="10758" width="0.140625" style="1" customWidth="1"/>
    <col min="10759" max="10760" width="0" style="1" hidden="1" customWidth="1"/>
    <col min="10761" max="10761" width="17.28515625" style="1" customWidth="1"/>
    <col min="10762" max="10763" width="0" style="1" hidden="1" customWidth="1"/>
    <col min="10764" max="11002" width="9.140625" style="1"/>
    <col min="11003" max="11003" width="0" style="1" hidden="1" customWidth="1"/>
    <col min="11004" max="11004" width="12.5703125" style="1" customWidth="1"/>
    <col min="11005" max="11005" width="60.85546875" style="1" customWidth="1"/>
    <col min="11006" max="11006" width="0.28515625" style="1" customWidth="1"/>
    <col min="11007" max="11007" width="0.140625" style="1" customWidth="1"/>
    <col min="11008" max="11008" width="18.140625" style="1" customWidth="1"/>
    <col min="11009" max="11009" width="0.140625" style="1" customWidth="1"/>
    <col min="11010" max="11012" width="0" style="1" hidden="1" customWidth="1"/>
    <col min="11013" max="11013" width="19.140625" style="1" customWidth="1"/>
    <col min="11014" max="11014" width="0.140625" style="1" customWidth="1"/>
    <col min="11015" max="11016" width="0" style="1" hidden="1" customWidth="1"/>
    <col min="11017" max="11017" width="17.28515625" style="1" customWidth="1"/>
    <col min="11018" max="11019" width="0" style="1" hidden="1" customWidth="1"/>
    <col min="11020" max="11258" width="9.140625" style="1"/>
    <col min="11259" max="11259" width="0" style="1" hidden="1" customWidth="1"/>
    <col min="11260" max="11260" width="12.5703125" style="1" customWidth="1"/>
    <col min="11261" max="11261" width="60.85546875" style="1" customWidth="1"/>
    <col min="11262" max="11262" width="0.28515625" style="1" customWidth="1"/>
    <col min="11263" max="11263" width="0.140625" style="1" customWidth="1"/>
    <col min="11264" max="11264" width="18.140625" style="1" customWidth="1"/>
    <col min="11265" max="11265" width="0.140625" style="1" customWidth="1"/>
    <col min="11266" max="11268" width="0" style="1" hidden="1" customWidth="1"/>
    <col min="11269" max="11269" width="19.140625" style="1" customWidth="1"/>
    <col min="11270" max="11270" width="0.140625" style="1" customWidth="1"/>
    <col min="11271" max="11272" width="0" style="1" hidden="1" customWidth="1"/>
    <col min="11273" max="11273" width="17.28515625" style="1" customWidth="1"/>
    <col min="11274" max="11275" width="0" style="1" hidden="1" customWidth="1"/>
    <col min="11276" max="11514" width="9.140625" style="1"/>
    <col min="11515" max="11515" width="0" style="1" hidden="1" customWidth="1"/>
    <col min="11516" max="11516" width="12.5703125" style="1" customWidth="1"/>
    <col min="11517" max="11517" width="60.85546875" style="1" customWidth="1"/>
    <col min="11518" max="11518" width="0.28515625" style="1" customWidth="1"/>
    <col min="11519" max="11519" width="0.140625" style="1" customWidth="1"/>
    <col min="11520" max="11520" width="18.140625" style="1" customWidth="1"/>
    <col min="11521" max="11521" width="0.140625" style="1" customWidth="1"/>
    <col min="11522" max="11524" width="0" style="1" hidden="1" customWidth="1"/>
    <col min="11525" max="11525" width="19.140625" style="1" customWidth="1"/>
    <col min="11526" max="11526" width="0.140625" style="1" customWidth="1"/>
    <col min="11527" max="11528" width="0" style="1" hidden="1" customWidth="1"/>
    <col min="11529" max="11529" width="17.28515625" style="1" customWidth="1"/>
    <col min="11530" max="11531" width="0" style="1" hidden="1" customWidth="1"/>
    <col min="11532" max="11770" width="9.140625" style="1"/>
    <col min="11771" max="11771" width="0" style="1" hidden="1" customWidth="1"/>
    <col min="11772" max="11772" width="12.5703125" style="1" customWidth="1"/>
    <col min="11773" max="11773" width="60.85546875" style="1" customWidth="1"/>
    <col min="11774" max="11774" width="0.28515625" style="1" customWidth="1"/>
    <col min="11775" max="11775" width="0.140625" style="1" customWidth="1"/>
    <col min="11776" max="11776" width="18.140625" style="1" customWidth="1"/>
    <col min="11777" max="11777" width="0.140625" style="1" customWidth="1"/>
    <col min="11778" max="11780" width="0" style="1" hidden="1" customWidth="1"/>
    <col min="11781" max="11781" width="19.140625" style="1" customWidth="1"/>
    <col min="11782" max="11782" width="0.140625" style="1" customWidth="1"/>
    <col min="11783" max="11784" width="0" style="1" hidden="1" customWidth="1"/>
    <col min="11785" max="11785" width="17.28515625" style="1" customWidth="1"/>
    <col min="11786" max="11787" width="0" style="1" hidden="1" customWidth="1"/>
    <col min="11788" max="12026" width="9.140625" style="1"/>
    <col min="12027" max="12027" width="0" style="1" hidden="1" customWidth="1"/>
    <col min="12028" max="12028" width="12.5703125" style="1" customWidth="1"/>
    <col min="12029" max="12029" width="60.85546875" style="1" customWidth="1"/>
    <col min="12030" max="12030" width="0.28515625" style="1" customWidth="1"/>
    <col min="12031" max="12031" width="0.140625" style="1" customWidth="1"/>
    <col min="12032" max="12032" width="18.140625" style="1" customWidth="1"/>
    <col min="12033" max="12033" width="0.140625" style="1" customWidth="1"/>
    <col min="12034" max="12036" width="0" style="1" hidden="1" customWidth="1"/>
    <col min="12037" max="12037" width="19.140625" style="1" customWidth="1"/>
    <col min="12038" max="12038" width="0.140625" style="1" customWidth="1"/>
    <col min="12039" max="12040" width="0" style="1" hidden="1" customWidth="1"/>
    <col min="12041" max="12041" width="17.28515625" style="1" customWidth="1"/>
    <col min="12042" max="12043" width="0" style="1" hidden="1" customWidth="1"/>
    <col min="12044" max="12282" width="9.140625" style="1"/>
    <col min="12283" max="12283" width="0" style="1" hidden="1" customWidth="1"/>
    <col min="12284" max="12284" width="12.5703125" style="1" customWidth="1"/>
    <col min="12285" max="12285" width="60.85546875" style="1" customWidth="1"/>
    <col min="12286" max="12286" width="0.28515625" style="1" customWidth="1"/>
    <col min="12287" max="12287" width="0.140625" style="1" customWidth="1"/>
    <col min="12288" max="12288" width="18.140625" style="1" customWidth="1"/>
    <col min="12289" max="12289" width="0.140625" style="1" customWidth="1"/>
    <col min="12290" max="12292" width="0" style="1" hidden="1" customWidth="1"/>
    <col min="12293" max="12293" width="19.140625" style="1" customWidth="1"/>
    <col min="12294" max="12294" width="0.140625" style="1" customWidth="1"/>
    <col min="12295" max="12296" width="0" style="1" hidden="1" customWidth="1"/>
    <col min="12297" max="12297" width="17.28515625" style="1" customWidth="1"/>
    <col min="12298" max="12299" width="0" style="1" hidden="1" customWidth="1"/>
    <col min="12300" max="12538" width="9.140625" style="1"/>
    <col min="12539" max="12539" width="0" style="1" hidden="1" customWidth="1"/>
    <col min="12540" max="12540" width="12.5703125" style="1" customWidth="1"/>
    <col min="12541" max="12541" width="60.85546875" style="1" customWidth="1"/>
    <col min="12542" max="12542" width="0.28515625" style="1" customWidth="1"/>
    <col min="12543" max="12543" width="0.140625" style="1" customWidth="1"/>
    <col min="12544" max="12544" width="18.140625" style="1" customWidth="1"/>
    <col min="12545" max="12545" width="0.140625" style="1" customWidth="1"/>
    <col min="12546" max="12548" width="0" style="1" hidden="1" customWidth="1"/>
    <col min="12549" max="12549" width="19.140625" style="1" customWidth="1"/>
    <col min="12550" max="12550" width="0.140625" style="1" customWidth="1"/>
    <col min="12551" max="12552" width="0" style="1" hidden="1" customWidth="1"/>
    <col min="12553" max="12553" width="17.28515625" style="1" customWidth="1"/>
    <col min="12554" max="12555" width="0" style="1" hidden="1" customWidth="1"/>
    <col min="12556" max="12794" width="9.140625" style="1"/>
    <col min="12795" max="12795" width="0" style="1" hidden="1" customWidth="1"/>
    <col min="12796" max="12796" width="12.5703125" style="1" customWidth="1"/>
    <col min="12797" max="12797" width="60.85546875" style="1" customWidth="1"/>
    <col min="12798" max="12798" width="0.28515625" style="1" customWidth="1"/>
    <col min="12799" max="12799" width="0.140625" style="1" customWidth="1"/>
    <col min="12800" max="12800" width="18.140625" style="1" customWidth="1"/>
    <col min="12801" max="12801" width="0.140625" style="1" customWidth="1"/>
    <col min="12802" max="12804" width="0" style="1" hidden="1" customWidth="1"/>
    <col min="12805" max="12805" width="19.140625" style="1" customWidth="1"/>
    <col min="12806" max="12806" width="0.140625" style="1" customWidth="1"/>
    <col min="12807" max="12808" width="0" style="1" hidden="1" customWidth="1"/>
    <col min="12809" max="12809" width="17.28515625" style="1" customWidth="1"/>
    <col min="12810" max="12811" width="0" style="1" hidden="1" customWidth="1"/>
    <col min="12812" max="13050" width="9.140625" style="1"/>
    <col min="13051" max="13051" width="0" style="1" hidden="1" customWidth="1"/>
    <col min="13052" max="13052" width="12.5703125" style="1" customWidth="1"/>
    <col min="13053" max="13053" width="60.85546875" style="1" customWidth="1"/>
    <col min="13054" max="13054" width="0.28515625" style="1" customWidth="1"/>
    <col min="13055" max="13055" width="0.140625" style="1" customWidth="1"/>
    <col min="13056" max="13056" width="18.140625" style="1" customWidth="1"/>
    <col min="13057" max="13057" width="0.140625" style="1" customWidth="1"/>
    <col min="13058" max="13060" width="0" style="1" hidden="1" customWidth="1"/>
    <col min="13061" max="13061" width="19.140625" style="1" customWidth="1"/>
    <col min="13062" max="13062" width="0.140625" style="1" customWidth="1"/>
    <col min="13063" max="13064" width="0" style="1" hidden="1" customWidth="1"/>
    <col min="13065" max="13065" width="17.28515625" style="1" customWidth="1"/>
    <col min="13066" max="13067" width="0" style="1" hidden="1" customWidth="1"/>
    <col min="13068" max="13306" width="9.140625" style="1"/>
    <col min="13307" max="13307" width="0" style="1" hidden="1" customWidth="1"/>
    <col min="13308" max="13308" width="12.5703125" style="1" customWidth="1"/>
    <col min="13309" max="13309" width="60.85546875" style="1" customWidth="1"/>
    <col min="13310" max="13310" width="0.28515625" style="1" customWidth="1"/>
    <col min="13311" max="13311" width="0.140625" style="1" customWidth="1"/>
    <col min="13312" max="13312" width="18.140625" style="1" customWidth="1"/>
    <col min="13313" max="13313" width="0.140625" style="1" customWidth="1"/>
    <col min="13314" max="13316" width="0" style="1" hidden="1" customWidth="1"/>
    <col min="13317" max="13317" width="19.140625" style="1" customWidth="1"/>
    <col min="13318" max="13318" width="0.140625" style="1" customWidth="1"/>
    <col min="13319" max="13320" width="0" style="1" hidden="1" customWidth="1"/>
    <col min="13321" max="13321" width="17.28515625" style="1" customWidth="1"/>
    <col min="13322" max="13323" width="0" style="1" hidden="1" customWidth="1"/>
    <col min="13324" max="13562" width="9.140625" style="1"/>
    <col min="13563" max="13563" width="0" style="1" hidden="1" customWidth="1"/>
    <col min="13564" max="13564" width="12.5703125" style="1" customWidth="1"/>
    <col min="13565" max="13565" width="60.85546875" style="1" customWidth="1"/>
    <col min="13566" max="13566" width="0.28515625" style="1" customWidth="1"/>
    <col min="13567" max="13567" width="0.140625" style="1" customWidth="1"/>
    <col min="13568" max="13568" width="18.140625" style="1" customWidth="1"/>
    <col min="13569" max="13569" width="0.140625" style="1" customWidth="1"/>
    <col min="13570" max="13572" width="0" style="1" hidden="1" customWidth="1"/>
    <col min="13573" max="13573" width="19.140625" style="1" customWidth="1"/>
    <col min="13574" max="13574" width="0.140625" style="1" customWidth="1"/>
    <col min="13575" max="13576" width="0" style="1" hidden="1" customWidth="1"/>
    <col min="13577" max="13577" width="17.28515625" style="1" customWidth="1"/>
    <col min="13578" max="13579" width="0" style="1" hidden="1" customWidth="1"/>
    <col min="13580" max="13818" width="9.140625" style="1"/>
    <col min="13819" max="13819" width="0" style="1" hidden="1" customWidth="1"/>
    <col min="13820" max="13820" width="12.5703125" style="1" customWidth="1"/>
    <col min="13821" max="13821" width="60.85546875" style="1" customWidth="1"/>
    <col min="13822" max="13822" width="0.28515625" style="1" customWidth="1"/>
    <col min="13823" max="13823" width="0.140625" style="1" customWidth="1"/>
    <col min="13824" max="13824" width="18.140625" style="1" customWidth="1"/>
    <col min="13825" max="13825" width="0.140625" style="1" customWidth="1"/>
    <col min="13826" max="13828" width="0" style="1" hidden="1" customWidth="1"/>
    <col min="13829" max="13829" width="19.140625" style="1" customWidth="1"/>
    <col min="13830" max="13830" width="0.140625" style="1" customWidth="1"/>
    <col min="13831" max="13832" width="0" style="1" hidden="1" customWidth="1"/>
    <col min="13833" max="13833" width="17.28515625" style="1" customWidth="1"/>
    <col min="13834" max="13835" width="0" style="1" hidden="1" customWidth="1"/>
    <col min="13836" max="14074" width="9.140625" style="1"/>
    <col min="14075" max="14075" width="0" style="1" hidden="1" customWidth="1"/>
    <col min="14076" max="14076" width="12.5703125" style="1" customWidth="1"/>
    <col min="14077" max="14077" width="60.85546875" style="1" customWidth="1"/>
    <col min="14078" max="14078" width="0.28515625" style="1" customWidth="1"/>
    <col min="14079" max="14079" width="0.140625" style="1" customWidth="1"/>
    <col min="14080" max="14080" width="18.140625" style="1" customWidth="1"/>
    <col min="14081" max="14081" width="0.140625" style="1" customWidth="1"/>
    <col min="14082" max="14084" width="0" style="1" hidden="1" customWidth="1"/>
    <col min="14085" max="14085" width="19.140625" style="1" customWidth="1"/>
    <col min="14086" max="14086" width="0.140625" style="1" customWidth="1"/>
    <col min="14087" max="14088" width="0" style="1" hidden="1" customWidth="1"/>
    <col min="14089" max="14089" width="17.28515625" style="1" customWidth="1"/>
    <col min="14090" max="14091" width="0" style="1" hidden="1" customWidth="1"/>
    <col min="14092" max="14330" width="9.140625" style="1"/>
    <col min="14331" max="14331" width="0" style="1" hidden="1" customWidth="1"/>
    <col min="14332" max="14332" width="12.5703125" style="1" customWidth="1"/>
    <col min="14333" max="14333" width="60.85546875" style="1" customWidth="1"/>
    <col min="14334" max="14334" width="0.28515625" style="1" customWidth="1"/>
    <col min="14335" max="14335" width="0.140625" style="1" customWidth="1"/>
    <col min="14336" max="14336" width="18.140625" style="1" customWidth="1"/>
    <col min="14337" max="14337" width="0.140625" style="1" customWidth="1"/>
    <col min="14338" max="14340" width="0" style="1" hidden="1" customWidth="1"/>
    <col min="14341" max="14341" width="19.140625" style="1" customWidth="1"/>
    <col min="14342" max="14342" width="0.140625" style="1" customWidth="1"/>
    <col min="14343" max="14344" width="0" style="1" hidden="1" customWidth="1"/>
    <col min="14345" max="14345" width="17.28515625" style="1" customWidth="1"/>
    <col min="14346" max="14347" width="0" style="1" hidden="1" customWidth="1"/>
    <col min="14348" max="14586" width="9.140625" style="1"/>
    <col min="14587" max="14587" width="0" style="1" hidden="1" customWidth="1"/>
    <col min="14588" max="14588" width="12.5703125" style="1" customWidth="1"/>
    <col min="14589" max="14589" width="60.85546875" style="1" customWidth="1"/>
    <col min="14590" max="14590" width="0.28515625" style="1" customWidth="1"/>
    <col min="14591" max="14591" width="0.140625" style="1" customWidth="1"/>
    <col min="14592" max="14592" width="18.140625" style="1" customWidth="1"/>
    <col min="14593" max="14593" width="0.140625" style="1" customWidth="1"/>
    <col min="14594" max="14596" width="0" style="1" hidden="1" customWidth="1"/>
    <col min="14597" max="14597" width="19.140625" style="1" customWidth="1"/>
    <col min="14598" max="14598" width="0.140625" style="1" customWidth="1"/>
    <col min="14599" max="14600" width="0" style="1" hidden="1" customWidth="1"/>
    <col min="14601" max="14601" width="17.28515625" style="1" customWidth="1"/>
    <col min="14602" max="14603" width="0" style="1" hidden="1" customWidth="1"/>
    <col min="14604" max="14842" width="9.140625" style="1"/>
    <col min="14843" max="14843" width="0" style="1" hidden="1" customWidth="1"/>
    <col min="14844" max="14844" width="12.5703125" style="1" customWidth="1"/>
    <col min="14845" max="14845" width="60.85546875" style="1" customWidth="1"/>
    <col min="14846" max="14846" width="0.28515625" style="1" customWidth="1"/>
    <col min="14847" max="14847" width="0.140625" style="1" customWidth="1"/>
    <col min="14848" max="14848" width="18.140625" style="1" customWidth="1"/>
    <col min="14849" max="14849" width="0.140625" style="1" customWidth="1"/>
    <col min="14850" max="14852" width="0" style="1" hidden="1" customWidth="1"/>
    <col min="14853" max="14853" width="19.140625" style="1" customWidth="1"/>
    <col min="14854" max="14854" width="0.140625" style="1" customWidth="1"/>
    <col min="14855" max="14856" width="0" style="1" hidden="1" customWidth="1"/>
    <col min="14857" max="14857" width="17.28515625" style="1" customWidth="1"/>
    <col min="14858" max="14859" width="0" style="1" hidden="1" customWidth="1"/>
    <col min="14860" max="15098" width="9.140625" style="1"/>
    <col min="15099" max="15099" width="0" style="1" hidden="1" customWidth="1"/>
    <col min="15100" max="15100" width="12.5703125" style="1" customWidth="1"/>
    <col min="15101" max="15101" width="60.85546875" style="1" customWidth="1"/>
    <col min="15102" max="15102" width="0.28515625" style="1" customWidth="1"/>
    <col min="15103" max="15103" width="0.140625" style="1" customWidth="1"/>
    <col min="15104" max="15104" width="18.140625" style="1" customWidth="1"/>
    <col min="15105" max="15105" width="0.140625" style="1" customWidth="1"/>
    <col min="15106" max="15108" width="0" style="1" hidden="1" customWidth="1"/>
    <col min="15109" max="15109" width="19.140625" style="1" customWidth="1"/>
    <col min="15110" max="15110" width="0.140625" style="1" customWidth="1"/>
    <col min="15111" max="15112" width="0" style="1" hidden="1" customWidth="1"/>
    <col min="15113" max="15113" width="17.28515625" style="1" customWidth="1"/>
    <col min="15114" max="15115" width="0" style="1" hidden="1" customWidth="1"/>
    <col min="15116" max="15354" width="9.140625" style="1"/>
    <col min="15355" max="15355" width="0" style="1" hidden="1" customWidth="1"/>
    <col min="15356" max="15356" width="12.5703125" style="1" customWidth="1"/>
    <col min="15357" max="15357" width="60.85546875" style="1" customWidth="1"/>
    <col min="15358" max="15358" width="0.28515625" style="1" customWidth="1"/>
    <col min="15359" max="15359" width="0.140625" style="1" customWidth="1"/>
    <col min="15360" max="15360" width="18.140625" style="1" customWidth="1"/>
    <col min="15361" max="15361" width="0.140625" style="1" customWidth="1"/>
    <col min="15362" max="15364" width="0" style="1" hidden="1" customWidth="1"/>
    <col min="15365" max="15365" width="19.140625" style="1" customWidth="1"/>
    <col min="15366" max="15366" width="0.140625" style="1" customWidth="1"/>
    <col min="15367" max="15368" width="0" style="1" hidden="1" customWidth="1"/>
    <col min="15369" max="15369" width="17.28515625" style="1" customWidth="1"/>
    <col min="15370" max="15371" width="0" style="1" hidden="1" customWidth="1"/>
    <col min="15372" max="15610" width="9.140625" style="1"/>
    <col min="15611" max="15611" width="0" style="1" hidden="1" customWidth="1"/>
    <col min="15612" max="15612" width="12.5703125" style="1" customWidth="1"/>
    <col min="15613" max="15613" width="60.85546875" style="1" customWidth="1"/>
    <col min="15614" max="15614" width="0.28515625" style="1" customWidth="1"/>
    <col min="15615" max="15615" width="0.140625" style="1" customWidth="1"/>
    <col min="15616" max="15616" width="18.140625" style="1" customWidth="1"/>
    <col min="15617" max="15617" width="0.140625" style="1" customWidth="1"/>
    <col min="15618" max="15620" width="0" style="1" hidden="1" customWidth="1"/>
    <col min="15621" max="15621" width="19.140625" style="1" customWidth="1"/>
    <col min="15622" max="15622" width="0.140625" style="1" customWidth="1"/>
    <col min="15623" max="15624" width="0" style="1" hidden="1" customWidth="1"/>
    <col min="15625" max="15625" width="17.28515625" style="1" customWidth="1"/>
    <col min="15626" max="15627" width="0" style="1" hidden="1" customWidth="1"/>
    <col min="15628" max="15866" width="9.140625" style="1"/>
    <col min="15867" max="15867" width="0" style="1" hidden="1" customWidth="1"/>
    <col min="15868" max="15868" width="12.5703125" style="1" customWidth="1"/>
    <col min="15869" max="15869" width="60.85546875" style="1" customWidth="1"/>
    <col min="15870" max="15870" width="0.28515625" style="1" customWidth="1"/>
    <col min="15871" max="15871" width="0.140625" style="1" customWidth="1"/>
    <col min="15872" max="15872" width="18.140625" style="1" customWidth="1"/>
    <col min="15873" max="15873" width="0.140625" style="1" customWidth="1"/>
    <col min="15874" max="15876" width="0" style="1" hidden="1" customWidth="1"/>
    <col min="15877" max="15877" width="19.140625" style="1" customWidth="1"/>
    <col min="15878" max="15878" width="0.140625" style="1" customWidth="1"/>
    <col min="15879" max="15880" width="0" style="1" hidden="1" customWidth="1"/>
    <col min="15881" max="15881" width="17.28515625" style="1" customWidth="1"/>
    <col min="15882" max="15883" width="0" style="1" hidden="1" customWidth="1"/>
    <col min="15884" max="16122" width="9.140625" style="1"/>
    <col min="16123" max="16123" width="0" style="1" hidden="1" customWidth="1"/>
    <col min="16124" max="16124" width="12.5703125" style="1" customWidth="1"/>
    <col min="16125" max="16125" width="60.85546875" style="1" customWidth="1"/>
    <col min="16126" max="16126" width="0.28515625" style="1" customWidth="1"/>
    <col min="16127" max="16127" width="0.140625" style="1" customWidth="1"/>
    <col min="16128" max="16128" width="18.140625" style="1" customWidth="1"/>
    <col min="16129" max="16129" width="0.140625" style="1" customWidth="1"/>
    <col min="16130" max="16132" width="0" style="1" hidden="1" customWidth="1"/>
    <col min="16133" max="16133" width="19.140625" style="1" customWidth="1"/>
    <col min="16134" max="16134" width="0.140625" style="1" customWidth="1"/>
    <col min="16135" max="16136" width="0" style="1" hidden="1" customWidth="1"/>
    <col min="16137" max="16137" width="17.28515625" style="1" customWidth="1"/>
    <col min="16138" max="16139" width="0" style="1" hidden="1" customWidth="1"/>
    <col min="16140" max="16384" width="9.140625" style="1"/>
  </cols>
  <sheetData>
    <row r="1" spans="1:10" ht="78" customHeight="1">
      <c r="A1" s="24"/>
      <c r="B1" s="426"/>
      <c r="C1" s="426"/>
      <c r="D1" s="119"/>
      <c r="E1" s="430" t="s">
        <v>551</v>
      </c>
      <c r="F1" s="431"/>
      <c r="G1" s="431"/>
      <c r="H1" s="431"/>
      <c r="I1" s="431"/>
      <c r="J1" s="25"/>
    </row>
    <row r="2" spans="1:10" ht="20.100000000000001" customHeight="1">
      <c r="A2" s="25"/>
      <c r="B2" s="427" t="s">
        <v>215</v>
      </c>
      <c r="C2" s="427"/>
      <c r="D2" s="427"/>
      <c r="E2" s="427"/>
      <c r="F2" s="427"/>
      <c r="G2" s="427"/>
      <c r="H2" s="427"/>
      <c r="I2" s="427"/>
      <c r="J2" s="25"/>
    </row>
    <row r="3" spans="1:10" ht="21.75" customHeight="1">
      <c r="A3" s="25"/>
      <c r="B3" s="427" t="s">
        <v>590</v>
      </c>
      <c r="C3" s="427"/>
      <c r="D3" s="427"/>
      <c r="E3" s="427"/>
      <c r="F3" s="427"/>
      <c r="G3" s="427"/>
      <c r="H3" s="427"/>
      <c r="I3" s="427"/>
      <c r="J3" s="25"/>
    </row>
    <row r="4" spans="1:10" ht="21.75" customHeight="1">
      <c r="A4" s="25"/>
      <c r="B4" s="120"/>
      <c r="C4" s="205">
        <v>1553900000</v>
      </c>
      <c r="D4" s="205"/>
      <c r="E4" s="205"/>
      <c r="F4" s="120"/>
      <c r="G4" s="120"/>
      <c r="H4" s="120"/>
      <c r="I4" s="120"/>
      <c r="J4" s="25"/>
    </row>
    <row r="5" spans="1:10" ht="21.75" customHeight="1">
      <c r="A5" s="25"/>
      <c r="B5" s="120"/>
      <c r="C5" s="121" t="s">
        <v>77</v>
      </c>
      <c r="D5" s="121"/>
      <c r="E5" s="120"/>
      <c r="F5" s="120"/>
      <c r="G5" s="120"/>
      <c r="H5" s="120"/>
      <c r="I5" s="120"/>
      <c r="J5" s="25"/>
    </row>
    <row r="6" spans="1:10" ht="45">
      <c r="A6" s="25"/>
      <c r="B6" s="428" t="s">
        <v>217</v>
      </c>
      <c r="C6" s="428" t="s">
        <v>2</v>
      </c>
      <c r="D6" s="185" t="s">
        <v>218</v>
      </c>
      <c r="E6" s="185" t="s">
        <v>219</v>
      </c>
      <c r="F6" s="428" t="s">
        <v>220</v>
      </c>
      <c r="G6" s="428" t="s">
        <v>221</v>
      </c>
      <c r="H6" s="428" t="s">
        <v>222</v>
      </c>
      <c r="I6" s="428" t="s">
        <v>223</v>
      </c>
      <c r="J6" s="25"/>
    </row>
    <row r="7" spans="1:10" ht="45">
      <c r="A7" s="25"/>
      <c r="B7" s="429"/>
      <c r="C7" s="429"/>
      <c r="D7" s="186" t="s">
        <v>225</v>
      </c>
      <c r="E7" s="186" t="s">
        <v>224</v>
      </c>
      <c r="F7" s="429"/>
      <c r="G7" s="429"/>
      <c r="H7" s="429"/>
      <c r="I7" s="429"/>
      <c r="J7" s="25"/>
    </row>
    <row r="8" spans="1:10" ht="45" customHeight="1">
      <c r="A8" s="25"/>
      <c r="B8" s="187" t="s">
        <v>226</v>
      </c>
      <c r="C8" s="188" t="s">
        <v>227</v>
      </c>
      <c r="D8" s="189">
        <f>SUM(D9:D32)</f>
        <v>48421678.859999999</v>
      </c>
      <c r="E8" s="189">
        <f>SUM(E9:E32)</f>
        <v>39403172.260000005</v>
      </c>
      <c r="F8" s="189">
        <v>631956.80000000005</v>
      </c>
      <c r="G8" s="189">
        <v>0</v>
      </c>
      <c r="H8" s="189">
        <v>4201378.4699999988</v>
      </c>
      <c r="I8" s="190">
        <f t="shared" ref="I8:I42" si="0">E8/D8</f>
        <v>0.81375064201976754</v>
      </c>
      <c r="J8" s="25"/>
    </row>
    <row r="9" spans="1:10" ht="116.25">
      <c r="A9" s="25"/>
      <c r="B9" s="187" t="s">
        <v>228</v>
      </c>
      <c r="C9" s="191" t="s">
        <v>332</v>
      </c>
      <c r="D9" s="192">
        <v>13661197</v>
      </c>
      <c r="E9" s="192">
        <v>12514811.34</v>
      </c>
      <c r="F9" s="192">
        <v>4929.09</v>
      </c>
      <c r="G9" s="192">
        <v>0</v>
      </c>
      <c r="H9" s="192">
        <v>569254.84000000078</v>
      </c>
      <c r="I9" s="193">
        <f t="shared" si="0"/>
        <v>0.91608453783369059</v>
      </c>
      <c r="J9" s="25"/>
    </row>
    <row r="10" spans="1:10" ht="23.25">
      <c r="A10" s="25"/>
      <c r="B10" s="194" t="s">
        <v>330</v>
      </c>
      <c r="C10" s="195" t="s">
        <v>331</v>
      </c>
      <c r="D10" s="192">
        <v>189000</v>
      </c>
      <c r="E10" s="192">
        <v>188955</v>
      </c>
      <c r="F10" s="192"/>
      <c r="G10" s="192"/>
      <c r="H10" s="192"/>
      <c r="I10" s="193">
        <f t="shared" si="0"/>
        <v>0.99976190476190474</v>
      </c>
      <c r="J10" s="25"/>
    </row>
    <row r="11" spans="1:10" ht="23.25">
      <c r="A11" s="25"/>
      <c r="B11" s="187" t="s">
        <v>181</v>
      </c>
      <c r="C11" s="191" t="s">
        <v>179</v>
      </c>
      <c r="D11" s="192">
        <v>863328</v>
      </c>
      <c r="E11" s="192">
        <v>270472.05</v>
      </c>
      <c r="F11" s="192">
        <v>5000</v>
      </c>
      <c r="G11" s="192">
        <v>0</v>
      </c>
      <c r="H11" s="192">
        <v>1913.679999999993</v>
      </c>
      <c r="I11" s="193">
        <f t="shared" si="0"/>
        <v>0.31329002418547758</v>
      </c>
      <c r="J11" s="25"/>
    </row>
    <row r="12" spans="1:10" ht="46.5">
      <c r="A12" s="25"/>
      <c r="B12" s="187" t="s">
        <v>229</v>
      </c>
      <c r="C12" s="191" t="s">
        <v>230</v>
      </c>
      <c r="D12" s="192">
        <v>7193655</v>
      </c>
      <c r="E12" s="192">
        <v>4728163.08</v>
      </c>
      <c r="F12" s="192">
        <v>472756.66</v>
      </c>
      <c r="G12" s="192">
        <v>0</v>
      </c>
      <c r="H12" s="192">
        <v>349402.68000000017</v>
      </c>
      <c r="I12" s="193">
        <f t="shared" si="0"/>
        <v>0.65726853456275014</v>
      </c>
      <c r="J12" s="25"/>
    </row>
    <row r="13" spans="1:10" ht="69.75">
      <c r="A13" s="25"/>
      <c r="B13" s="187" t="s">
        <v>185</v>
      </c>
      <c r="C13" s="191" t="s">
        <v>231</v>
      </c>
      <c r="D13" s="192">
        <v>1791688.86</v>
      </c>
      <c r="E13" s="192">
        <v>773120.9</v>
      </c>
      <c r="F13" s="192">
        <v>0</v>
      </c>
      <c r="G13" s="192">
        <v>0</v>
      </c>
      <c r="H13" s="192">
        <v>111393.68</v>
      </c>
      <c r="I13" s="193">
        <f t="shared" si="0"/>
        <v>0.43150399450493876</v>
      </c>
      <c r="J13" s="25"/>
    </row>
    <row r="14" spans="1:10" ht="46.5">
      <c r="A14" s="25"/>
      <c r="B14" s="187" t="s">
        <v>182</v>
      </c>
      <c r="C14" s="191" t="s">
        <v>333</v>
      </c>
      <c r="D14" s="192">
        <v>991402</v>
      </c>
      <c r="E14" s="192">
        <v>673432.12</v>
      </c>
      <c r="F14" s="192">
        <v>8479</v>
      </c>
      <c r="G14" s="192">
        <v>0</v>
      </c>
      <c r="H14" s="192">
        <v>10000</v>
      </c>
      <c r="I14" s="193">
        <f t="shared" si="0"/>
        <v>0.67927250499797254</v>
      </c>
      <c r="J14" s="25"/>
    </row>
    <row r="15" spans="1:10" ht="46.5">
      <c r="A15" s="25"/>
      <c r="B15" s="187" t="s">
        <v>232</v>
      </c>
      <c r="C15" s="191" t="s">
        <v>335</v>
      </c>
      <c r="D15" s="192">
        <v>2383618</v>
      </c>
      <c r="E15" s="192">
        <v>1946804.45</v>
      </c>
      <c r="F15" s="192">
        <v>0.95</v>
      </c>
      <c r="G15" s="192">
        <v>0</v>
      </c>
      <c r="H15" s="192">
        <v>394465.24</v>
      </c>
      <c r="I15" s="193">
        <f t="shared" si="0"/>
        <v>0.816743475674374</v>
      </c>
      <c r="J15" s="25"/>
    </row>
    <row r="16" spans="1:10" ht="69.75" customHeight="1">
      <c r="A16" s="25"/>
      <c r="B16" s="187" t="s">
        <v>191</v>
      </c>
      <c r="C16" s="191" t="s">
        <v>303</v>
      </c>
      <c r="D16" s="196">
        <v>981495</v>
      </c>
      <c r="E16" s="196">
        <v>848036.55</v>
      </c>
      <c r="F16" s="192">
        <v>0</v>
      </c>
      <c r="G16" s="192">
        <v>0</v>
      </c>
      <c r="H16" s="192">
        <v>188000</v>
      </c>
      <c r="I16" s="193">
        <f t="shared" si="0"/>
        <v>0.86402533889627564</v>
      </c>
      <c r="J16" s="25"/>
    </row>
    <row r="17" spans="1:10" ht="93">
      <c r="A17" s="25"/>
      <c r="B17" s="197" t="s">
        <v>420</v>
      </c>
      <c r="C17" s="191" t="s">
        <v>421</v>
      </c>
      <c r="D17" s="196">
        <v>407000</v>
      </c>
      <c r="E17" s="196">
        <v>184294.52</v>
      </c>
      <c r="F17" s="192">
        <v>5026.3</v>
      </c>
      <c r="G17" s="192">
        <v>0</v>
      </c>
      <c r="H17" s="192">
        <v>55072</v>
      </c>
      <c r="I17" s="193">
        <f t="shared" si="0"/>
        <v>0.45281208845208842</v>
      </c>
      <c r="J17" s="25"/>
    </row>
    <row r="18" spans="1:10" ht="69.75">
      <c r="A18" s="25"/>
      <c r="B18" s="197" t="s">
        <v>552</v>
      </c>
      <c r="C18" s="191" t="s">
        <v>553</v>
      </c>
      <c r="D18" s="196">
        <v>27000</v>
      </c>
      <c r="E18" s="196"/>
      <c r="F18" s="192"/>
      <c r="G18" s="192"/>
      <c r="H18" s="192"/>
      <c r="I18" s="193">
        <f t="shared" si="0"/>
        <v>0</v>
      </c>
      <c r="J18" s="25"/>
    </row>
    <row r="19" spans="1:10" ht="46.5">
      <c r="A19" s="25"/>
      <c r="B19" s="197" t="s">
        <v>195</v>
      </c>
      <c r="C19" s="198" t="s">
        <v>196</v>
      </c>
      <c r="D19" s="192">
        <v>4350147</v>
      </c>
      <c r="E19" s="192">
        <v>3825029.82</v>
      </c>
      <c r="F19" s="192"/>
      <c r="G19" s="192"/>
      <c r="H19" s="192"/>
      <c r="I19" s="193">
        <f t="shared" si="0"/>
        <v>0.87928748614701979</v>
      </c>
      <c r="J19" s="25"/>
    </row>
    <row r="20" spans="1:10" ht="93">
      <c r="A20" s="25"/>
      <c r="B20" s="187" t="s">
        <v>337</v>
      </c>
      <c r="C20" s="191" t="s">
        <v>338</v>
      </c>
      <c r="D20" s="192">
        <v>80000</v>
      </c>
      <c r="E20" s="192">
        <v>80000</v>
      </c>
      <c r="F20" s="192">
        <v>103479.75</v>
      </c>
      <c r="G20" s="192">
        <v>0</v>
      </c>
      <c r="H20" s="192">
        <v>318555.05</v>
      </c>
      <c r="I20" s="193">
        <f t="shared" si="0"/>
        <v>1</v>
      </c>
      <c r="J20" s="25"/>
    </row>
    <row r="21" spans="1:10" ht="23.25">
      <c r="A21" s="25"/>
      <c r="B21" s="187" t="s">
        <v>192</v>
      </c>
      <c r="C21" s="191" t="s">
        <v>194</v>
      </c>
      <c r="D21" s="192">
        <v>10493233</v>
      </c>
      <c r="E21" s="192">
        <v>9917104</v>
      </c>
      <c r="F21" s="192">
        <v>32285.05</v>
      </c>
      <c r="G21" s="192">
        <v>0</v>
      </c>
      <c r="H21" s="192">
        <v>914205.29</v>
      </c>
      <c r="I21" s="193">
        <f t="shared" si="0"/>
        <v>0.94509518658358205</v>
      </c>
      <c r="J21" s="25"/>
    </row>
    <row r="22" spans="1:10" ht="23.25">
      <c r="A22" s="25"/>
      <c r="B22" s="197" t="s">
        <v>422</v>
      </c>
      <c r="C22" s="191" t="s">
        <v>423</v>
      </c>
      <c r="D22" s="192">
        <v>372000</v>
      </c>
      <c r="E22" s="192">
        <v>218428</v>
      </c>
      <c r="F22" s="192"/>
      <c r="G22" s="192"/>
      <c r="H22" s="192"/>
      <c r="I22" s="193">
        <f t="shared" si="0"/>
        <v>0.58717204301075265</v>
      </c>
      <c r="J22" s="25"/>
    </row>
    <row r="23" spans="1:10" ht="69.75">
      <c r="A23" s="25"/>
      <c r="B23" s="197" t="s">
        <v>197</v>
      </c>
      <c r="C23" s="191" t="s">
        <v>233</v>
      </c>
      <c r="D23" s="192">
        <v>400000</v>
      </c>
      <c r="E23" s="192">
        <v>0</v>
      </c>
      <c r="F23" s="192"/>
      <c r="G23" s="192"/>
      <c r="H23" s="192"/>
      <c r="I23" s="193">
        <f t="shared" si="0"/>
        <v>0</v>
      </c>
      <c r="J23" s="25"/>
    </row>
    <row r="24" spans="1:10" ht="46.5">
      <c r="A24" s="25"/>
      <c r="B24" s="197" t="s">
        <v>398</v>
      </c>
      <c r="C24" s="191" t="s">
        <v>399</v>
      </c>
      <c r="D24" s="192">
        <v>60644</v>
      </c>
      <c r="E24" s="192">
        <v>28400</v>
      </c>
      <c r="F24" s="192"/>
      <c r="G24" s="192"/>
      <c r="H24" s="192"/>
      <c r="I24" s="193">
        <f t="shared" si="0"/>
        <v>0.4683068399182112</v>
      </c>
      <c r="J24" s="25"/>
    </row>
    <row r="25" spans="1:10" ht="23.25">
      <c r="A25" s="25"/>
      <c r="B25" s="187" t="s">
        <v>234</v>
      </c>
      <c r="C25" s="191" t="s">
        <v>329</v>
      </c>
      <c r="D25" s="192">
        <v>483720</v>
      </c>
      <c r="E25" s="192">
        <v>210922.49</v>
      </c>
      <c r="F25" s="192">
        <v>0</v>
      </c>
      <c r="G25" s="192">
        <v>0</v>
      </c>
      <c r="H25" s="192">
        <v>65402.45</v>
      </c>
      <c r="I25" s="193">
        <f t="shared" si="0"/>
        <v>0.43604252460100884</v>
      </c>
      <c r="J25" s="25"/>
    </row>
    <row r="26" spans="1:10" ht="46.5">
      <c r="A26" s="25"/>
      <c r="B26" s="197" t="s">
        <v>235</v>
      </c>
      <c r="C26" s="191" t="s">
        <v>424</v>
      </c>
      <c r="D26" s="192">
        <v>1756167</v>
      </c>
      <c r="E26" s="192">
        <v>1491221.99</v>
      </c>
      <c r="F26" s="192"/>
      <c r="G26" s="192"/>
      <c r="H26" s="192"/>
      <c r="I26" s="193">
        <f t="shared" si="0"/>
        <v>0.84913450144547753</v>
      </c>
      <c r="J26" s="25"/>
    </row>
    <row r="27" spans="1:10" ht="46.5">
      <c r="A27" s="25"/>
      <c r="B27" s="187" t="s">
        <v>236</v>
      </c>
      <c r="C27" s="191" t="s">
        <v>237</v>
      </c>
      <c r="D27" s="192">
        <v>1445760</v>
      </c>
      <c r="E27" s="192">
        <v>1248221.18</v>
      </c>
      <c r="F27" s="192">
        <v>0</v>
      </c>
      <c r="G27" s="192">
        <v>0</v>
      </c>
      <c r="H27" s="192">
        <v>14310.820000000007</v>
      </c>
      <c r="I27" s="193">
        <f t="shared" si="0"/>
        <v>0.8633667967020805</v>
      </c>
      <c r="J27" s="25"/>
    </row>
    <row r="28" spans="1:10" ht="23.25">
      <c r="A28" s="25"/>
      <c r="B28" s="197" t="s">
        <v>311</v>
      </c>
      <c r="C28" s="191" t="s">
        <v>312</v>
      </c>
      <c r="D28" s="192">
        <v>4630</v>
      </c>
      <c r="E28" s="192">
        <v>2800</v>
      </c>
      <c r="F28" s="192"/>
      <c r="G28" s="192"/>
      <c r="H28" s="192"/>
      <c r="I28" s="193">
        <f t="shared" si="0"/>
        <v>0.60475161987041037</v>
      </c>
      <c r="J28" s="25"/>
    </row>
    <row r="29" spans="1:10" ht="23.25">
      <c r="A29" s="25"/>
      <c r="B29" s="197" t="s">
        <v>451</v>
      </c>
      <c r="C29" s="191" t="s">
        <v>452</v>
      </c>
      <c r="D29" s="192">
        <v>120000</v>
      </c>
      <c r="E29" s="192">
        <v>19747.61</v>
      </c>
      <c r="F29" s="192"/>
      <c r="G29" s="192"/>
      <c r="H29" s="192"/>
      <c r="I29" s="193">
        <f t="shared" si="0"/>
        <v>0.16456341666666668</v>
      </c>
      <c r="J29" s="25"/>
    </row>
    <row r="30" spans="1:10" ht="109.5" customHeight="1">
      <c r="A30" s="25"/>
      <c r="B30" s="197" t="s">
        <v>472</v>
      </c>
      <c r="C30" s="191" t="s">
        <v>473</v>
      </c>
      <c r="D30" s="192">
        <v>38170</v>
      </c>
      <c r="E30" s="192">
        <v>36478.199999999997</v>
      </c>
      <c r="F30" s="192"/>
      <c r="G30" s="192"/>
      <c r="H30" s="192"/>
      <c r="I30" s="193">
        <f t="shared" si="0"/>
        <v>0.9556772334293947</v>
      </c>
      <c r="J30" s="25"/>
    </row>
    <row r="31" spans="1:10" ht="95.25" customHeight="1">
      <c r="A31" s="25"/>
      <c r="B31" s="197" t="s">
        <v>474</v>
      </c>
      <c r="C31" s="191" t="s">
        <v>475</v>
      </c>
      <c r="D31" s="192">
        <v>70000</v>
      </c>
      <c r="E31" s="192">
        <v>69594.960000000006</v>
      </c>
      <c r="F31" s="192"/>
      <c r="G31" s="192"/>
      <c r="H31" s="192"/>
      <c r="I31" s="193">
        <f t="shared" si="0"/>
        <v>0.99421371428571437</v>
      </c>
      <c r="J31" s="25"/>
    </row>
    <row r="32" spans="1:10" ht="46.5">
      <c r="A32" s="25"/>
      <c r="B32" s="187" t="s">
        <v>339</v>
      </c>
      <c r="C32" s="191" t="s">
        <v>340</v>
      </c>
      <c r="D32" s="192">
        <v>257824</v>
      </c>
      <c r="E32" s="192">
        <v>127134</v>
      </c>
      <c r="F32" s="192">
        <v>0</v>
      </c>
      <c r="G32" s="192">
        <v>0</v>
      </c>
      <c r="H32" s="192">
        <v>100000</v>
      </c>
      <c r="I32" s="193">
        <f t="shared" si="0"/>
        <v>0.49310382276281495</v>
      </c>
      <c r="J32" s="25"/>
    </row>
    <row r="33" spans="1:10" ht="46.5">
      <c r="A33" s="25"/>
      <c r="B33" s="187" t="s">
        <v>239</v>
      </c>
      <c r="C33" s="188" t="s">
        <v>240</v>
      </c>
      <c r="D33" s="189">
        <f>SUM(D34:D48)</f>
        <v>108129188</v>
      </c>
      <c r="E33" s="189">
        <f>SUM(E34:E48)</f>
        <v>97498540.249999985</v>
      </c>
      <c r="F33" s="189">
        <v>147126.67000000007</v>
      </c>
      <c r="G33" s="189">
        <v>0</v>
      </c>
      <c r="H33" s="189">
        <v>6639982.3399999812</v>
      </c>
      <c r="I33" s="190">
        <f t="shared" si="0"/>
        <v>0.90168567852373016</v>
      </c>
      <c r="J33" s="25"/>
    </row>
    <row r="34" spans="1:10" ht="69.75">
      <c r="A34" s="25"/>
      <c r="B34" s="187" t="s">
        <v>241</v>
      </c>
      <c r="C34" s="191" t="s">
        <v>242</v>
      </c>
      <c r="D34" s="192">
        <v>655960</v>
      </c>
      <c r="E34" s="192">
        <v>625305.15</v>
      </c>
      <c r="F34" s="192">
        <v>977.69</v>
      </c>
      <c r="G34" s="192">
        <v>0</v>
      </c>
      <c r="H34" s="192">
        <v>53999.490000000005</v>
      </c>
      <c r="I34" s="193">
        <f t="shared" si="0"/>
        <v>0.95326719617049827</v>
      </c>
      <c r="J34" s="25"/>
    </row>
    <row r="35" spans="1:10" ht="23.25">
      <c r="A35" s="25"/>
      <c r="B35" s="187" t="s">
        <v>243</v>
      </c>
      <c r="C35" s="191" t="s">
        <v>244</v>
      </c>
      <c r="D35" s="192">
        <v>20142382</v>
      </c>
      <c r="E35" s="192">
        <v>18626348.239999998</v>
      </c>
      <c r="F35" s="192">
        <v>22741.41</v>
      </c>
      <c r="G35" s="192">
        <v>0</v>
      </c>
      <c r="H35" s="192">
        <v>2230316.6599999983</v>
      </c>
      <c r="I35" s="193">
        <f t="shared" si="0"/>
        <v>0.92473413720383213</v>
      </c>
      <c r="J35" s="25"/>
    </row>
    <row r="36" spans="1:10" ht="69.75">
      <c r="A36" s="25"/>
      <c r="B36" s="187" t="s">
        <v>245</v>
      </c>
      <c r="C36" s="191" t="s">
        <v>425</v>
      </c>
      <c r="D36" s="192">
        <v>24275324</v>
      </c>
      <c r="E36" s="199">
        <v>22058306.989999998</v>
      </c>
      <c r="F36" s="192">
        <v>103272.41000000002</v>
      </c>
      <c r="G36" s="192">
        <v>0</v>
      </c>
      <c r="H36" s="192">
        <v>1701500.5199999996</v>
      </c>
      <c r="I36" s="193">
        <f t="shared" si="0"/>
        <v>0.90867199094850382</v>
      </c>
      <c r="J36" s="25"/>
    </row>
    <row r="37" spans="1:10" ht="69.75">
      <c r="A37" s="25"/>
      <c r="B37" s="187" t="s">
        <v>246</v>
      </c>
      <c r="C37" s="191" t="s">
        <v>426</v>
      </c>
      <c r="D37" s="192">
        <v>53901100</v>
      </c>
      <c r="E37" s="192">
        <v>48768652.57</v>
      </c>
      <c r="F37" s="192">
        <v>0</v>
      </c>
      <c r="G37" s="192">
        <v>0</v>
      </c>
      <c r="H37" s="192">
        <v>651516.6400000006</v>
      </c>
      <c r="I37" s="193">
        <f t="shared" si="0"/>
        <v>0.90478028407583522</v>
      </c>
      <c r="J37" s="25"/>
    </row>
    <row r="38" spans="1:10" ht="255.75">
      <c r="A38" s="25"/>
      <c r="B38" s="197" t="s">
        <v>477</v>
      </c>
      <c r="C38" s="191" t="s">
        <v>476</v>
      </c>
      <c r="D38" s="192">
        <v>16314</v>
      </c>
      <c r="E38" s="192">
        <v>16314</v>
      </c>
      <c r="F38" s="192"/>
      <c r="G38" s="192"/>
      <c r="H38" s="192"/>
      <c r="I38" s="193">
        <f t="shared" si="0"/>
        <v>1</v>
      </c>
      <c r="J38" s="25"/>
    </row>
    <row r="39" spans="1:10" ht="69.75">
      <c r="A39" s="25"/>
      <c r="B39" s="187" t="s">
        <v>247</v>
      </c>
      <c r="C39" s="191" t="s">
        <v>341</v>
      </c>
      <c r="D39" s="192">
        <v>944100</v>
      </c>
      <c r="E39" s="192">
        <v>658119.9</v>
      </c>
      <c r="F39" s="192">
        <v>850.03</v>
      </c>
      <c r="G39" s="192">
        <v>0</v>
      </c>
      <c r="H39" s="192">
        <v>432282.52999999991</v>
      </c>
      <c r="I39" s="193">
        <f t="shared" si="0"/>
        <v>0.69708706704798218</v>
      </c>
      <c r="J39" s="25"/>
    </row>
    <row r="40" spans="1:10" ht="46.5">
      <c r="A40" s="25"/>
      <c r="B40" s="187" t="s">
        <v>248</v>
      </c>
      <c r="C40" s="191" t="s">
        <v>249</v>
      </c>
      <c r="D40" s="192">
        <v>2484825</v>
      </c>
      <c r="E40" s="192">
        <v>2361320.94</v>
      </c>
      <c r="F40" s="192">
        <v>16959.64</v>
      </c>
      <c r="G40" s="192">
        <v>0</v>
      </c>
      <c r="H40" s="192">
        <v>538845.30000000016</v>
      </c>
      <c r="I40" s="193">
        <f t="shared" si="0"/>
        <v>0.95029667682834806</v>
      </c>
      <c r="J40" s="25"/>
    </row>
    <row r="41" spans="1:10" ht="23.25">
      <c r="A41" s="25"/>
      <c r="B41" s="187" t="s">
        <v>177</v>
      </c>
      <c r="C41" s="191" t="s">
        <v>179</v>
      </c>
      <c r="D41" s="192">
        <v>498810</v>
      </c>
      <c r="E41" s="192">
        <v>28810</v>
      </c>
      <c r="F41" s="192">
        <v>0</v>
      </c>
      <c r="G41" s="192">
        <v>0</v>
      </c>
      <c r="H41" s="192">
        <v>10860</v>
      </c>
      <c r="I41" s="193">
        <f t="shared" si="0"/>
        <v>5.7757462761372065E-2</v>
      </c>
      <c r="J41" s="25"/>
    </row>
    <row r="42" spans="1:10" ht="46.5">
      <c r="A42" s="25"/>
      <c r="B42" s="187" t="s">
        <v>250</v>
      </c>
      <c r="C42" s="191" t="s">
        <v>251</v>
      </c>
      <c r="D42" s="192">
        <v>315027</v>
      </c>
      <c r="E42" s="192">
        <v>212851.93</v>
      </c>
      <c r="F42" s="192">
        <v>0</v>
      </c>
      <c r="G42" s="192">
        <v>0</v>
      </c>
      <c r="H42" s="192">
        <v>36280.75</v>
      </c>
      <c r="I42" s="193">
        <f t="shared" si="0"/>
        <v>0.67566249876994666</v>
      </c>
      <c r="J42" s="25"/>
    </row>
    <row r="43" spans="1:10" ht="46.5">
      <c r="A43" s="25"/>
      <c r="B43" s="187" t="s">
        <v>252</v>
      </c>
      <c r="C43" s="191" t="s">
        <v>253</v>
      </c>
      <c r="D43" s="192">
        <v>1211620</v>
      </c>
      <c r="E43" s="192">
        <v>876141.13</v>
      </c>
      <c r="F43" s="192">
        <v>0</v>
      </c>
      <c r="G43" s="192">
        <v>0</v>
      </c>
      <c r="H43" s="192">
        <v>42552.44</v>
      </c>
      <c r="I43" s="193">
        <f t="shared" ref="I43:I54" si="1">E43/D43</f>
        <v>0.72311544048464038</v>
      </c>
      <c r="J43" s="25"/>
    </row>
    <row r="44" spans="1:10" ht="46.5">
      <c r="A44" s="25"/>
      <c r="B44" s="187" t="s">
        <v>254</v>
      </c>
      <c r="C44" s="191" t="s">
        <v>255</v>
      </c>
      <c r="D44" s="192">
        <v>997195</v>
      </c>
      <c r="E44" s="192">
        <v>772849.64</v>
      </c>
      <c r="F44" s="192">
        <v>0</v>
      </c>
      <c r="G44" s="192">
        <v>0</v>
      </c>
      <c r="H44" s="192">
        <v>74033.260000000009</v>
      </c>
      <c r="I44" s="193">
        <f t="shared" si="1"/>
        <v>0.77502358114511205</v>
      </c>
      <c r="J44" s="25"/>
    </row>
    <row r="45" spans="1:10" ht="116.25">
      <c r="A45" s="25"/>
      <c r="B45" s="384">
        <v>611210</v>
      </c>
      <c r="C45" s="191" t="s">
        <v>554</v>
      </c>
      <c r="D45" s="192">
        <v>86966</v>
      </c>
      <c r="E45" s="192">
        <v>61385.23</v>
      </c>
      <c r="F45" s="192"/>
      <c r="G45" s="192"/>
      <c r="H45" s="192"/>
      <c r="I45" s="193">
        <f t="shared" si="1"/>
        <v>0.70585320700043697</v>
      </c>
      <c r="J45" s="25"/>
    </row>
    <row r="46" spans="1:10" ht="69.75">
      <c r="A46" s="25"/>
      <c r="B46" s="197" t="s">
        <v>256</v>
      </c>
      <c r="C46" s="191" t="s">
        <v>257</v>
      </c>
      <c r="D46" s="192">
        <v>2452988</v>
      </c>
      <c r="E46" s="192">
        <v>2308482.2400000002</v>
      </c>
      <c r="F46" s="192"/>
      <c r="G46" s="192"/>
      <c r="H46" s="192"/>
      <c r="I46" s="193">
        <f t="shared" si="1"/>
        <v>0.9410899034157526</v>
      </c>
      <c r="J46" s="25"/>
    </row>
    <row r="47" spans="1:10" ht="69.75">
      <c r="A47" s="25"/>
      <c r="B47" s="197" t="s">
        <v>555</v>
      </c>
      <c r="C47" s="191" t="s">
        <v>556</v>
      </c>
      <c r="D47" s="192">
        <v>41577</v>
      </c>
      <c r="E47" s="192">
        <v>19021.02</v>
      </c>
      <c r="F47" s="192"/>
      <c r="G47" s="192"/>
      <c r="H47" s="192"/>
      <c r="I47" s="193">
        <f t="shared" si="1"/>
        <v>0.45748899632008083</v>
      </c>
      <c r="J47" s="25"/>
    </row>
    <row r="48" spans="1:10" ht="106.5" customHeight="1">
      <c r="A48" s="25"/>
      <c r="B48" s="197" t="s">
        <v>478</v>
      </c>
      <c r="C48" s="191" t="s">
        <v>479</v>
      </c>
      <c r="D48" s="192">
        <v>105000</v>
      </c>
      <c r="E48" s="192">
        <v>104631.27</v>
      </c>
      <c r="F48" s="192"/>
      <c r="G48" s="192"/>
      <c r="H48" s="192"/>
      <c r="I48" s="193">
        <f t="shared" si="1"/>
        <v>0.99648828571428572</v>
      </c>
      <c r="J48" s="25"/>
    </row>
    <row r="49" spans="1:10" ht="46.5">
      <c r="A49" s="25"/>
      <c r="B49" s="206" t="s">
        <v>386</v>
      </c>
      <c r="C49" s="207" t="s">
        <v>387</v>
      </c>
      <c r="D49" s="208">
        <f>D50+D52+D53+D54+D51</f>
        <v>2976700</v>
      </c>
      <c r="E49" s="208">
        <f>E50+E52+E53+E54+E51</f>
        <v>2788733.2800000003</v>
      </c>
      <c r="F49" s="208" t="e">
        <f>F50+F52+F53+F54+#REF!</f>
        <v>#REF!</v>
      </c>
      <c r="G49" s="208" t="e">
        <f>G50+G52+G53+G54+#REF!</f>
        <v>#REF!</v>
      </c>
      <c r="H49" s="208" t="e">
        <f>H50+H52+H53+H54+#REF!</f>
        <v>#REF!</v>
      </c>
      <c r="I49" s="209">
        <f t="shared" si="1"/>
        <v>0.93685399267645386</v>
      </c>
      <c r="J49" s="25"/>
    </row>
    <row r="50" spans="1:10" ht="69.75">
      <c r="A50" s="25"/>
      <c r="B50" s="197" t="s">
        <v>388</v>
      </c>
      <c r="C50" s="191" t="s">
        <v>242</v>
      </c>
      <c r="D50" s="192">
        <v>568700</v>
      </c>
      <c r="E50" s="192">
        <v>485823.95</v>
      </c>
      <c r="F50" s="192"/>
      <c r="G50" s="192"/>
      <c r="H50" s="192"/>
      <c r="I50" s="193">
        <f t="shared" si="1"/>
        <v>0.85427105679620186</v>
      </c>
      <c r="J50" s="25"/>
    </row>
    <row r="51" spans="1:10" ht="73.5" customHeight="1">
      <c r="A51" s="25"/>
      <c r="B51" s="197" t="s">
        <v>400</v>
      </c>
      <c r="C51" s="191" t="s">
        <v>401</v>
      </c>
      <c r="D51" s="192">
        <v>4000</v>
      </c>
      <c r="E51" s="192">
        <v>2251.79</v>
      </c>
      <c r="F51" s="192"/>
      <c r="G51" s="192"/>
      <c r="H51" s="192"/>
      <c r="I51" s="193">
        <f t="shared" si="1"/>
        <v>0.56294750000000005</v>
      </c>
      <c r="J51" s="25"/>
    </row>
    <row r="52" spans="1:10" ht="69.75">
      <c r="A52" s="25"/>
      <c r="B52" s="197" t="s">
        <v>389</v>
      </c>
      <c r="C52" s="191" t="s">
        <v>381</v>
      </c>
      <c r="D52" s="192">
        <v>20000</v>
      </c>
      <c r="E52" s="192">
        <v>0</v>
      </c>
      <c r="F52" s="192"/>
      <c r="G52" s="192"/>
      <c r="H52" s="192"/>
      <c r="I52" s="193">
        <f t="shared" si="1"/>
        <v>0</v>
      </c>
      <c r="J52" s="25"/>
    </row>
    <row r="53" spans="1:10" ht="126.75" customHeight="1">
      <c r="A53" s="25"/>
      <c r="B53" s="197" t="s">
        <v>390</v>
      </c>
      <c r="C53" s="191" t="s">
        <v>334</v>
      </c>
      <c r="D53" s="192">
        <v>625000</v>
      </c>
      <c r="E53" s="192">
        <v>579661.54</v>
      </c>
      <c r="F53" s="192"/>
      <c r="G53" s="192"/>
      <c r="H53" s="192"/>
      <c r="I53" s="193">
        <f t="shared" si="1"/>
        <v>0.92745846400000009</v>
      </c>
      <c r="J53" s="25"/>
    </row>
    <row r="54" spans="1:10" ht="46.5">
      <c r="A54" s="25"/>
      <c r="B54" s="197" t="s">
        <v>391</v>
      </c>
      <c r="C54" s="191" t="s">
        <v>336</v>
      </c>
      <c r="D54" s="192">
        <v>1759000</v>
      </c>
      <c r="E54" s="192">
        <v>1720996</v>
      </c>
      <c r="F54" s="192"/>
      <c r="G54" s="192"/>
      <c r="H54" s="192"/>
      <c r="I54" s="193">
        <f t="shared" si="1"/>
        <v>0.97839454235361001</v>
      </c>
      <c r="J54" s="25"/>
    </row>
    <row r="55" spans="1:10" ht="46.5">
      <c r="A55" s="25"/>
      <c r="B55" s="229" t="s">
        <v>258</v>
      </c>
      <c r="C55" s="207" t="s">
        <v>259</v>
      </c>
      <c r="D55" s="230">
        <f>SUM(D56:D63)</f>
        <v>13717216</v>
      </c>
      <c r="E55" s="230">
        <f>SUM(E56:E63)</f>
        <v>11290365.359999999</v>
      </c>
      <c r="F55" s="230">
        <v>0</v>
      </c>
      <c r="G55" s="230">
        <v>0</v>
      </c>
      <c r="H55" s="230">
        <v>1317710.4799999995</v>
      </c>
      <c r="I55" s="231">
        <f t="shared" ref="I55:I68" si="2">E55/D55</f>
        <v>0.82307994275223184</v>
      </c>
      <c r="J55" s="25"/>
    </row>
    <row r="56" spans="1:10" ht="69.75">
      <c r="A56" s="25"/>
      <c r="B56" s="187" t="s">
        <v>260</v>
      </c>
      <c r="C56" s="191" t="s">
        <v>242</v>
      </c>
      <c r="D56" s="192">
        <v>508034</v>
      </c>
      <c r="E56" s="192">
        <v>417751.62</v>
      </c>
      <c r="F56" s="192">
        <v>0</v>
      </c>
      <c r="G56" s="192">
        <v>0</v>
      </c>
      <c r="H56" s="192">
        <v>79473.31</v>
      </c>
      <c r="I56" s="193">
        <f t="shared" si="2"/>
        <v>0.82229067345886298</v>
      </c>
      <c r="J56" s="25"/>
    </row>
    <row r="57" spans="1:10" ht="46.5">
      <c r="A57" s="25"/>
      <c r="B57" s="187" t="s">
        <v>261</v>
      </c>
      <c r="C57" s="191" t="s">
        <v>342</v>
      </c>
      <c r="D57" s="192">
        <v>3997403</v>
      </c>
      <c r="E57" s="192">
        <v>3285230.38</v>
      </c>
      <c r="F57" s="192">
        <v>0</v>
      </c>
      <c r="G57" s="192">
        <v>0</v>
      </c>
      <c r="H57" s="192">
        <v>23627.389999999898</v>
      </c>
      <c r="I57" s="193">
        <f t="shared" si="2"/>
        <v>0.82184117538311741</v>
      </c>
      <c r="J57" s="25"/>
    </row>
    <row r="58" spans="1:10" ht="23.25">
      <c r="A58" s="25"/>
      <c r="B58" s="187" t="s">
        <v>262</v>
      </c>
      <c r="C58" s="191" t="s">
        <v>263</v>
      </c>
      <c r="D58" s="192">
        <v>2529145</v>
      </c>
      <c r="E58" s="192">
        <v>2061528.14</v>
      </c>
      <c r="F58" s="192">
        <v>0</v>
      </c>
      <c r="G58" s="192">
        <v>0</v>
      </c>
      <c r="H58" s="192">
        <v>500622.94999999995</v>
      </c>
      <c r="I58" s="193">
        <f t="shared" si="2"/>
        <v>0.81510871855903866</v>
      </c>
      <c r="J58" s="25"/>
    </row>
    <row r="59" spans="1:10" ht="23.25">
      <c r="A59" s="25"/>
      <c r="B59" s="187" t="s">
        <v>264</v>
      </c>
      <c r="C59" s="191" t="s">
        <v>265</v>
      </c>
      <c r="D59" s="192">
        <v>279848</v>
      </c>
      <c r="E59" s="192">
        <v>187230.97</v>
      </c>
      <c r="F59" s="192">
        <v>0</v>
      </c>
      <c r="G59" s="192">
        <v>0</v>
      </c>
      <c r="H59" s="192">
        <v>85675.949999999983</v>
      </c>
      <c r="I59" s="193">
        <f t="shared" si="2"/>
        <v>0.66904523169720709</v>
      </c>
      <c r="J59" s="25"/>
    </row>
    <row r="60" spans="1:10" ht="69.75">
      <c r="A60" s="25"/>
      <c r="B60" s="187" t="s">
        <v>266</v>
      </c>
      <c r="C60" s="191" t="s">
        <v>267</v>
      </c>
      <c r="D60" s="192">
        <v>4682213</v>
      </c>
      <c r="E60" s="192">
        <v>4026795.13</v>
      </c>
      <c r="F60" s="192">
        <v>0</v>
      </c>
      <c r="G60" s="192">
        <v>0</v>
      </c>
      <c r="H60" s="192">
        <v>517409.24</v>
      </c>
      <c r="I60" s="193">
        <f t="shared" si="2"/>
        <v>0.86001963814973814</v>
      </c>
      <c r="J60" s="25"/>
    </row>
    <row r="61" spans="1:10" ht="46.5">
      <c r="A61" s="25"/>
      <c r="B61" s="187" t="s">
        <v>268</v>
      </c>
      <c r="C61" s="191" t="s">
        <v>269</v>
      </c>
      <c r="D61" s="192">
        <v>1251473</v>
      </c>
      <c r="E61" s="192">
        <v>1167753.1399999999</v>
      </c>
      <c r="F61" s="192">
        <v>0</v>
      </c>
      <c r="G61" s="192">
        <v>0</v>
      </c>
      <c r="H61" s="192">
        <v>85772.639999999956</v>
      </c>
      <c r="I61" s="193">
        <f t="shared" si="2"/>
        <v>0.93310294349138967</v>
      </c>
      <c r="J61" s="25"/>
    </row>
    <row r="62" spans="1:10" ht="23.25">
      <c r="A62" s="25"/>
      <c r="B62" s="187" t="s">
        <v>205</v>
      </c>
      <c r="C62" s="191" t="s">
        <v>207</v>
      </c>
      <c r="D62" s="192">
        <v>419100</v>
      </c>
      <c r="E62" s="192">
        <v>94137</v>
      </c>
      <c r="F62" s="192">
        <v>0</v>
      </c>
      <c r="G62" s="192">
        <v>0</v>
      </c>
      <c r="H62" s="192">
        <v>25129</v>
      </c>
      <c r="I62" s="193">
        <f t="shared" si="2"/>
        <v>0.22461703650680029</v>
      </c>
      <c r="J62" s="25"/>
    </row>
    <row r="63" spans="1:10" ht="93">
      <c r="A63" s="25"/>
      <c r="B63" s="269">
        <v>1018723</v>
      </c>
      <c r="C63" s="191" t="s">
        <v>480</v>
      </c>
      <c r="D63" s="192">
        <v>50000</v>
      </c>
      <c r="E63" s="192">
        <v>49938.98</v>
      </c>
      <c r="F63" s="192"/>
      <c r="G63" s="192"/>
      <c r="H63" s="192"/>
      <c r="I63" s="193">
        <f t="shared" si="2"/>
        <v>0.9987796000000001</v>
      </c>
      <c r="J63" s="25"/>
    </row>
    <row r="64" spans="1:10" ht="30.75" customHeight="1">
      <c r="A64" s="25"/>
      <c r="B64" s="187" t="s">
        <v>270</v>
      </c>
      <c r="C64" s="188" t="s">
        <v>209</v>
      </c>
      <c r="D64" s="189">
        <f>SUM(D65:D67)</f>
        <v>2388338</v>
      </c>
      <c r="E64" s="189">
        <f>SUM(E65:E67)</f>
        <v>1598527.15</v>
      </c>
      <c r="F64" s="189">
        <v>0</v>
      </c>
      <c r="G64" s="189">
        <v>0</v>
      </c>
      <c r="H64" s="189">
        <v>257344.31000000006</v>
      </c>
      <c r="I64" s="190">
        <f t="shared" si="2"/>
        <v>0.66930524490252208</v>
      </c>
      <c r="J64" s="25"/>
    </row>
    <row r="65" spans="1:10" ht="69.75">
      <c r="A65" s="25"/>
      <c r="B65" s="187" t="s">
        <v>271</v>
      </c>
      <c r="C65" s="191" t="s">
        <v>242</v>
      </c>
      <c r="D65" s="192">
        <v>1422891</v>
      </c>
      <c r="E65" s="192">
        <v>1256527.1499999999</v>
      </c>
      <c r="F65" s="192">
        <v>0</v>
      </c>
      <c r="G65" s="192">
        <v>0</v>
      </c>
      <c r="H65" s="192">
        <v>215222.31</v>
      </c>
      <c r="I65" s="193">
        <f t="shared" si="2"/>
        <v>0.88308039758491685</v>
      </c>
      <c r="J65" s="25"/>
    </row>
    <row r="66" spans="1:10" ht="23.25">
      <c r="A66" s="25"/>
      <c r="B66" s="197" t="s">
        <v>427</v>
      </c>
      <c r="C66" s="191" t="s">
        <v>238</v>
      </c>
      <c r="D66" s="192">
        <v>229006</v>
      </c>
      <c r="E66" s="192"/>
      <c r="F66" s="192"/>
      <c r="G66" s="192"/>
      <c r="H66" s="192"/>
      <c r="I66" s="193">
        <f t="shared" si="2"/>
        <v>0</v>
      </c>
      <c r="J66" s="25"/>
    </row>
    <row r="67" spans="1:10" ht="69.75">
      <c r="A67" s="25"/>
      <c r="B67" s="187" t="s">
        <v>162</v>
      </c>
      <c r="C67" s="191" t="s">
        <v>164</v>
      </c>
      <c r="D67" s="192">
        <v>736441</v>
      </c>
      <c r="E67" s="192">
        <v>342000</v>
      </c>
      <c r="F67" s="192">
        <v>0</v>
      </c>
      <c r="G67" s="192">
        <v>0</v>
      </c>
      <c r="H67" s="192">
        <v>42122</v>
      </c>
      <c r="I67" s="193">
        <f t="shared" si="2"/>
        <v>0.46439565423435142</v>
      </c>
      <c r="J67" s="25"/>
    </row>
    <row r="68" spans="1:10" ht="33" customHeight="1">
      <c r="A68" s="25"/>
      <c r="B68" s="425" t="s">
        <v>272</v>
      </c>
      <c r="C68" s="425"/>
      <c r="D68" s="189">
        <f>D64+D55+D33+D8+D49</f>
        <v>175633120.86000001</v>
      </c>
      <c r="E68" s="189">
        <f>E64+E55+E33+E8+E49</f>
        <v>152579338.29999998</v>
      </c>
      <c r="F68" s="189">
        <v>779083.46999999974</v>
      </c>
      <c r="G68" s="189">
        <v>0</v>
      </c>
      <c r="H68" s="189">
        <v>12416415.599999994</v>
      </c>
      <c r="I68" s="190">
        <f t="shared" si="2"/>
        <v>0.86873898017005247</v>
      </c>
      <c r="J68" s="25"/>
    </row>
    <row r="69" spans="1:10" ht="20.25">
      <c r="B69" s="122"/>
      <c r="C69" s="122"/>
      <c r="D69" s="122"/>
      <c r="E69" s="122"/>
      <c r="F69" s="122"/>
      <c r="G69" s="122"/>
      <c r="H69" s="122"/>
      <c r="I69" s="122"/>
    </row>
    <row r="70" spans="1:10" s="9" customFormat="1" ht="56.25" customHeight="1">
      <c r="B70" s="163"/>
      <c r="C70" s="164" t="s">
        <v>582</v>
      </c>
      <c r="D70" s="164"/>
      <c r="E70" s="164"/>
      <c r="F70" s="164"/>
      <c r="G70" s="164"/>
      <c r="H70" s="164"/>
      <c r="I70" s="164"/>
    </row>
  </sheetData>
  <mergeCells count="11">
    <mergeCell ref="B68:C68"/>
    <mergeCell ref="B1:C1"/>
    <mergeCell ref="B2:I2"/>
    <mergeCell ref="B3:I3"/>
    <mergeCell ref="B6:B7"/>
    <mergeCell ref="C6:C7"/>
    <mergeCell ref="F6:F7"/>
    <mergeCell ref="G6:G7"/>
    <mergeCell ref="H6:H7"/>
    <mergeCell ref="I6:I7"/>
    <mergeCell ref="E1:I1"/>
  </mergeCells>
  <pageMargins left="0.70866141732283472" right="0.70866141732283472" top="0.74803149606299213" bottom="0.74803149606299213" header="0.31496062992125984" footer="0.31496062992125984"/>
  <pageSetup paperSize="9" scale="53" fitToHeight="3" pageOrder="overThenDown" orientation="portrait" horizontalDpi="300" verticalDpi="300" r:id="rId1"/>
  <headerFooter alignWithMargins="0"/>
  <rowBreaks count="2" manualBreakCount="2">
    <brk id="28" max="8" man="1"/>
    <brk id="5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8"/>
  <sheetViews>
    <sheetView view="pageBreakPreview" topLeftCell="B28" zoomScale="80" zoomScaleNormal="100" zoomScaleSheetLayoutView="80" workbookViewId="0">
      <selection activeCell="D36" sqref="D36"/>
    </sheetView>
  </sheetViews>
  <sheetFormatPr defaultRowHeight="12.75"/>
  <cols>
    <col min="1" max="1" width="8.85546875" style="1" hidden="1" customWidth="1"/>
    <col min="2" max="2" width="11.5703125" style="1" customWidth="1"/>
    <col min="3" max="3" width="65.28515625" style="1" customWidth="1"/>
    <col min="4" max="4" width="16.28515625" style="1" customWidth="1"/>
    <col min="5" max="5" width="16.5703125" style="1" customWidth="1"/>
    <col min="6" max="6" width="14.28515625" style="1" customWidth="1"/>
    <col min="7" max="8" width="8.85546875" style="1" hidden="1" customWidth="1"/>
    <col min="9" max="247" width="9.140625" style="1"/>
    <col min="248" max="248" width="0" style="1" hidden="1" customWidth="1"/>
    <col min="249" max="249" width="11.5703125" style="1" customWidth="1"/>
    <col min="250" max="250" width="65.28515625" style="1" customWidth="1"/>
    <col min="251" max="252" width="0" style="1" hidden="1" customWidth="1"/>
    <col min="253" max="253" width="15" style="1" customWidth="1"/>
    <col min="254" max="257" width="0" style="1" hidden="1" customWidth="1"/>
    <col min="258" max="258" width="16.5703125" style="1" customWidth="1"/>
    <col min="259" max="259" width="0.140625" style="1" customWidth="1"/>
    <col min="260" max="261" width="0" style="1" hidden="1" customWidth="1"/>
    <col min="262" max="262" width="11.140625" style="1" customWidth="1"/>
    <col min="263" max="264" width="0" style="1" hidden="1" customWidth="1"/>
    <col min="265" max="503" width="9.140625" style="1"/>
    <col min="504" max="504" width="0" style="1" hidden="1" customWidth="1"/>
    <col min="505" max="505" width="11.5703125" style="1" customWidth="1"/>
    <col min="506" max="506" width="65.28515625" style="1" customWidth="1"/>
    <col min="507" max="508" width="0" style="1" hidden="1" customWidth="1"/>
    <col min="509" max="509" width="15" style="1" customWidth="1"/>
    <col min="510" max="513" width="0" style="1" hidden="1" customWidth="1"/>
    <col min="514" max="514" width="16.5703125" style="1" customWidth="1"/>
    <col min="515" max="515" width="0.140625" style="1" customWidth="1"/>
    <col min="516" max="517" width="0" style="1" hidden="1" customWidth="1"/>
    <col min="518" max="518" width="11.140625" style="1" customWidth="1"/>
    <col min="519" max="520" width="0" style="1" hidden="1" customWidth="1"/>
    <col min="521" max="759" width="9.140625" style="1"/>
    <col min="760" max="760" width="0" style="1" hidden="1" customWidth="1"/>
    <col min="761" max="761" width="11.5703125" style="1" customWidth="1"/>
    <col min="762" max="762" width="65.28515625" style="1" customWidth="1"/>
    <col min="763" max="764" width="0" style="1" hidden="1" customWidth="1"/>
    <col min="765" max="765" width="15" style="1" customWidth="1"/>
    <col min="766" max="769" width="0" style="1" hidden="1" customWidth="1"/>
    <col min="770" max="770" width="16.5703125" style="1" customWidth="1"/>
    <col min="771" max="771" width="0.140625" style="1" customWidth="1"/>
    <col min="772" max="773" width="0" style="1" hidden="1" customWidth="1"/>
    <col min="774" max="774" width="11.140625" style="1" customWidth="1"/>
    <col min="775" max="776" width="0" style="1" hidden="1" customWidth="1"/>
    <col min="777" max="1015" width="9.140625" style="1"/>
    <col min="1016" max="1016" width="0" style="1" hidden="1" customWidth="1"/>
    <col min="1017" max="1017" width="11.5703125" style="1" customWidth="1"/>
    <col min="1018" max="1018" width="65.28515625" style="1" customWidth="1"/>
    <col min="1019" max="1020" width="0" style="1" hidden="1" customWidth="1"/>
    <col min="1021" max="1021" width="15" style="1" customWidth="1"/>
    <col min="1022" max="1025" width="0" style="1" hidden="1" customWidth="1"/>
    <col min="1026" max="1026" width="16.5703125" style="1" customWidth="1"/>
    <col min="1027" max="1027" width="0.140625" style="1" customWidth="1"/>
    <col min="1028" max="1029" width="0" style="1" hidden="1" customWidth="1"/>
    <col min="1030" max="1030" width="11.140625" style="1" customWidth="1"/>
    <col min="1031" max="1032" width="0" style="1" hidden="1" customWidth="1"/>
    <col min="1033" max="1271" width="9.140625" style="1"/>
    <col min="1272" max="1272" width="0" style="1" hidden="1" customWidth="1"/>
    <col min="1273" max="1273" width="11.5703125" style="1" customWidth="1"/>
    <col min="1274" max="1274" width="65.28515625" style="1" customWidth="1"/>
    <col min="1275" max="1276" width="0" style="1" hidden="1" customWidth="1"/>
    <col min="1277" max="1277" width="15" style="1" customWidth="1"/>
    <col min="1278" max="1281" width="0" style="1" hidden="1" customWidth="1"/>
    <col min="1282" max="1282" width="16.5703125" style="1" customWidth="1"/>
    <col min="1283" max="1283" width="0.140625" style="1" customWidth="1"/>
    <col min="1284" max="1285" width="0" style="1" hidden="1" customWidth="1"/>
    <col min="1286" max="1286" width="11.140625" style="1" customWidth="1"/>
    <col min="1287" max="1288" width="0" style="1" hidden="1" customWidth="1"/>
    <col min="1289" max="1527" width="9.140625" style="1"/>
    <col min="1528" max="1528" width="0" style="1" hidden="1" customWidth="1"/>
    <col min="1529" max="1529" width="11.5703125" style="1" customWidth="1"/>
    <col min="1530" max="1530" width="65.28515625" style="1" customWidth="1"/>
    <col min="1531" max="1532" width="0" style="1" hidden="1" customWidth="1"/>
    <col min="1533" max="1533" width="15" style="1" customWidth="1"/>
    <col min="1534" max="1537" width="0" style="1" hidden="1" customWidth="1"/>
    <col min="1538" max="1538" width="16.5703125" style="1" customWidth="1"/>
    <col min="1539" max="1539" width="0.140625" style="1" customWidth="1"/>
    <col min="1540" max="1541" width="0" style="1" hidden="1" customWidth="1"/>
    <col min="1542" max="1542" width="11.140625" style="1" customWidth="1"/>
    <col min="1543" max="1544" width="0" style="1" hidden="1" customWidth="1"/>
    <col min="1545" max="1783" width="9.140625" style="1"/>
    <col min="1784" max="1784" width="0" style="1" hidden="1" customWidth="1"/>
    <col min="1785" max="1785" width="11.5703125" style="1" customWidth="1"/>
    <col min="1786" max="1786" width="65.28515625" style="1" customWidth="1"/>
    <col min="1787" max="1788" width="0" style="1" hidden="1" customWidth="1"/>
    <col min="1789" max="1789" width="15" style="1" customWidth="1"/>
    <col min="1790" max="1793" width="0" style="1" hidden="1" customWidth="1"/>
    <col min="1794" max="1794" width="16.5703125" style="1" customWidth="1"/>
    <col min="1795" max="1795" width="0.140625" style="1" customWidth="1"/>
    <col min="1796" max="1797" width="0" style="1" hidden="1" customWidth="1"/>
    <col min="1798" max="1798" width="11.140625" style="1" customWidth="1"/>
    <col min="1799" max="1800" width="0" style="1" hidden="1" customWidth="1"/>
    <col min="1801" max="2039" width="9.140625" style="1"/>
    <col min="2040" max="2040" width="0" style="1" hidden="1" customWidth="1"/>
    <col min="2041" max="2041" width="11.5703125" style="1" customWidth="1"/>
    <col min="2042" max="2042" width="65.28515625" style="1" customWidth="1"/>
    <col min="2043" max="2044" width="0" style="1" hidden="1" customWidth="1"/>
    <col min="2045" max="2045" width="15" style="1" customWidth="1"/>
    <col min="2046" max="2049" width="0" style="1" hidden="1" customWidth="1"/>
    <col min="2050" max="2050" width="16.5703125" style="1" customWidth="1"/>
    <col min="2051" max="2051" width="0.140625" style="1" customWidth="1"/>
    <col min="2052" max="2053" width="0" style="1" hidden="1" customWidth="1"/>
    <col min="2054" max="2054" width="11.140625" style="1" customWidth="1"/>
    <col min="2055" max="2056" width="0" style="1" hidden="1" customWidth="1"/>
    <col min="2057" max="2295" width="9.140625" style="1"/>
    <col min="2296" max="2296" width="0" style="1" hidden="1" customWidth="1"/>
    <col min="2297" max="2297" width="11.5703125" style="1" customWidth="1"/>
    <col min="2298" max="2298" width="65.28515625" style="1" customWidth="1"/>
    <col min="2299" max="2300" width="0" style="1" hidden="1" customWidth="1"/>
    <col min="2301" max="2301" width="15" style="1" customWidth="1"/>
    <col min="2302" max="2305" width="0" style="1" hidden="1" customWidth="1"/>
    <col min="2306" max="2306" width="16.5703125" style="1" customWidth="1"/>
    <col min="2307" max="2307" width="0.140625" style="1" customWidth="1"/>
    <col min="2308" max="2309" width="0" style="1" hidden="1" customWidth="1"/>
    <col min="2310" max="2310" width="11.140625" style="1" customWidth="1"/>
    <col min="2311" max="2312" width="0" style="1" hidden="1" customWidth="1"/>
    <col min="2313" max="2551" width="9.140625" style="1"/>
    <col min="2552" max="2552" width="0" style="1" hidden="1" customWidth="1"/>
    <col min="2553" max="2553" width="11.5703125" style="1" customWidth="1"/>
    <col min="2554" max="2554" width="65.28515625" style="1" customWidth="1"/>
    <col min="2555" max="2556" width="0" style="1" hidden="1" customWidth="1"/>
    <col min="2557" max="2557" width="15" style="1" customWidth="1"/>
    <col min="2558" max="2561" width="0" style="1" hidden="1" customWidth="1"/>
    <col min="2562" max="2562" width="16.5703125" style="1" customWidth="1"/>
    <col min="2563" max="2563" width="0.140625" style="1" customWidth="1"/>
    <col min="2564" max="2565" width="0" style="1" hidden="1" customWidth="1"/>
    <col min="2566" max="2566" width="11.140625" style="1" customWidth="1"/>
    <col min="2567" max="2568" width="0" style="1" hidden="1" customWidth="1"/>
    <col min="2569" max="2807" width="9.140625" style="1"/>
    <col min="2808" max="2808" width="0" style="1" hidden="1" customWidth="1"/>
    <col min="2809" max="2809" width="11.5703125" style="1" customWidth="1"/>
    <col min="2810" max="2810" width="65.28515625" style="1" customWidth="1"/>
    <col min="2811" max="2812" width="0" style="1" hidden="1" customWidth="1"/>
    <col min="2813" max="2813" width="15" style="1" customWidth="1"/>
    <col min="2814" max="2817" width="0" style="1" hidden="1" customWidth="1"/>
    <col min="2818" max="2818" width="16.5703125" style="1" customWidth="1"/>
    <col min="2819" max="2819" width="0.140625" style="1" customWidth="1"/>
    <col min="2820" max="2821" width="0" style="1" hidden="1" customWidth="1"/>
    <col min="2822" max="2822" width="11.140625" style="1" customWidth="1"/>
    <col min="2823" max="2824" width="0" style="1" hidden="1" customWidth="1"/>
    <col min="2825" max="3063" width="9.140625" style="1"/>
    <col min="3064" max="3064" width="0" style="1" hidden="1" customWidth="1"/>
    <col min="3065" max="3065" width="11.5703125" style="1" customWidth="1"/>
    <col min="3066" max="3066" width="65.28515625" style="1" customWidth="1"/>
    <col min="3067" max="3068" width="0" style="1" hidden="1" customWidth="1"/>
    <col min="3069" max="3069" width="15" style="1" customWidth="1"/>
    <col min="3070" max="3073" width="0" style="1" hidden="1" customWidth="1"/>
    <col min="3074" max="3074" width="16.5703125" style="1" customWidth="1"/>
    <col min="3075" max="3075" width="0.140625" style="1" customWidth="1"/>
    <col min="3076" max="3077" width="0" style="1" hidden="1" customWidth="1"/>
    <col min="3078" max="3078" width="11.140625" style="1" customWidth="1"/>
    <col min="3079" max="3080" width="0" style="1" hidden="1" customWidth="1"/>
    <col min="3081" max="3319" width="9.140625" style="1"/>
    <col min="3320" max="3320" width="0" style="1" hidden="1" customWidth="1"/>
    <col min="3321" max="3321" width="11.5703125" style="1" customWidth="1"/>
    <col min="3322" max="3322" width="65.28515625" style="1" customWidth="1"/>
    <col min="3323" max="3324" width="0" style="1" hidden="1" customWidth="1"/>
    <col min="3325" max="3325" width="15" style="1" customWidth="1"/>
    <col min="3326" max="3329" width="0" style="1" hidden="1" customWidth="1"/>
    <col min="3330" max="3330" width="16.5703125" style="1" customWidth="1"/>
    <col min="3331" max="3331" width="0.140625" style="1" customWidth="1"/>
    <col min="3332" max="3333" width="0" style="1" hidden="1" customWidth="1"/>
    <col min="3334" max="3334" width="11.140625" style="1" customWidth="1"/>
    <col min="3335" max="3336" width="0" style="1" hidden="1" customWidth="1"/>
    <col min="3337" max="3575" width="9.140625" style="1"/>
    <col min="3576" max="3576" width="0" style="1" hidden="1" customWidth="1"/>
    <col min="3577" max="3577" width="11.5703125" style="1" customWidth="1"/>
    <col min="3578" max="3578" width="65.28515625" style="1" customWidth="1"/>
    <col min="3579" max="3580" width="0" style="1" hidden="1" customWidth="1"/>
    <col min="3581" max="3581" width="15" style="1" customWidth="1"/>
    <col min="3582" max="3585" width="0" style="1" hidden="1" customWidth="1"/>
    <col min="3586" max="3586" width="16.5703125" style="1" customWidth="1"/>
    <col min="3587" max="3587" width="0.140625" style="1" customWidth="1"/>
    <col min="3588" max="3589" width="0" style="1" hidden="1" customWidth="1"/>
    <col min="3590" max="3590" width="11.140625" style="1" customWidth="1"/>
    <col min="3591" max="3592" width="0" style="1" hidden="1" customWidth="1"/>
    <col min="3593" max="3831" width="9.140625" style="1"/>
    <col min="3832" max="3832" width="0" style="1" hidden="1" customWidth="1"/>
    <col min="3833" max="3833" width="11.5703125" style="1" customWidth="1"/>
    <col min="3834" max="3834" width="65.28515625" style="1" customWidth="1"/>
    <col min="3835" max="3836" width="0" style="1" hidden="1" customWidth="1"/>
    <col min="3837" max="3837" width="15" style="1" customWidth="1"/>
    <col min="3838" max="3841" width="0" style="1" hidden="1" customWidth="1"/>
    <col min="3842" max="3842" width="16.5703125" style="1" customWidth="1"/>
    <col min="3843" max="3843" width="0.140625" style="1" customWidth="1"/>
    <col min="3844" max="3845" width="0" style="1" hidden="1" customWidth="1"/>
    <col min="3846" max="3846" width="11.140625" style="1" customWidth="1"/>
    <col min="3847" max="3848" width="0" style="1" hidden="1" customWidth="1"/>
    <col min="3849" max="4087" width="9.140625" style="1"/>
    <col min="4088" max="4088" width="0" style="1" hidden="1" customWidth="1"/>
    <col min="4089" max="4089" width="11.5703125" style="1" customWidth="1"/>
    <col min="4090" max="4090" width="65.28515625" style="1" customWidth="1"/>
    <col min="4091" max="4092" width="0" style="1" hidden="1" customWidth="1"/>
    <col min="4093" max="4093" width="15" style="1" customWidth="1"/>
    <col min="4094" max="4097" width="0" style="1" hidden="1" customWidth="1"/>
    <col min="4098" max="4098" width="16.5703125" style="1" customWidth="1"/>
    <col min="4099" max="4099" width="0.140625" style="1" customWidth="1"/>
    <col min="4100" max="4101" width="0" style="1" hidden="1" customWidth="1"/>
    <col min="4102" max="4102" width="11.140625" style="1" customWidth="1"/>
    <col min="4103" max="4104" width="0" style="1" hidden="1" customWidth="1"/>
    <col min="4105" max="4343" width="9.140625" style="1"/>
    <col min="4344" max="4344" width="0" style="1" hidden="1" customWidth="1"/>
    <col min="4345" max="4345" width="11.5703125" style="1" customWidth="1"/>
    <col min="4346" max="4346" width="65.28515625" style="1" customWidth="1"/>
    <col min="4347" max="4348" width="0" style="1" hidden="1" customWidth="1"/>
    <col min="4349" max="4349" width="15" style="1" customWidth="1"/>
    <col min="4350" max="4353" width="0" style="1" hidden="1" customWidth="1"/>
    <col min="4354" max="4354" width="16.5703125" style="1" customWidth="1"/>
    <col min="4355" max="4355" width="0.140625" style="1" customWidth="1"/>
    <col min="4356" max="4357" width="0" style="1" hidden="1" customWidth="1"/>
    <col min="4358" max="4358" width="11.140625" style="1" customWidth="1"/>
    <col min="4359" max="4360" width="0" style="1" hidden="1" customWidth="1"/>
    <col min="4361" max="4599" width="9.140625" style="1"/>
    <col min="4600" max="4600" width="0" style="1" hidden="1" customWidth="1"/>
    <col min="4601" max="4601" width="11.5703125" style="1" customWidth="1"/>
    <col min="4602" max="4602" width="65.28515625" style="1" customWidth="1"/>
    <col min="4603" max="4604" width="0" style="1" hidden="1" customWidth="1"/>
    <col min="4605" max="4605" width="15" style="1" customWidth="1"/>
    <col min="4606" max="4609" width="0" style="1" hidden="1" customWidth="1"/>
    <col min="4610" max="4610" width="16.5703125" style="1" customWidth="1"/>
    <col min="4611" max="4611" width="0.140625" style="1" customWidth="1"/>
    <col min="4612" max="4613" width="0" style="1" hidden="1" customWidth="1"/>
    <col min="4614" max="4614" width="11.140625" style="1" customWidth="1"/>
    <col min="4615" max="4616" width="0" style="1" hidden="1" customWidth="1"/>
    <col min="4617" max="4855" width="9.140625" style="1"/>
    <col min="4856" max="4856" width="0" style="1" hidden="1" customWidth="1"/>
    <col min="4857" max="4857" width="11.5703125" style="1" customWidth="1"/>
    <col min="4858" max="4858" width="65.28515625" style="1" customWidth="1"/>
    <col min="4859" max="4860" width="0" style="1" hidden="1" customWidth="1"/>
    <col min="4861" max="4861" width="15" style="1" customWidth="1"/>
    <col min="4862" max="4865" width="0" style="1" hidden="1" customWidth="1"/>
    <col min="4866" max="4866" width="16.5703125" style="1" customWidth="1"/>
    <col min="4867" max="4867" width="0.140625" style="1" customWidth="1"/>
    <col min="4868" max="4869" width="0" style="1" hidden="1" customWidth="1"/>
    <col min="4870" max="4870" width="11.140625" style="1" customWidth="1"/>
    <col min="4871" max="4872" width="0" style="1" hidden="1" customWidth="1"/>
    <col min="4873" max="5111" width="9.140625" style="1"/>
    <col min="5112" max="5112" width="0" style="1" hidden="1" customWidth="1"/>
    <col min="5113" max="5113" width="11.5703125" style="1" customWidth="1"/>
    <col min="5114" max="5114" width="65.28515625" style="1" customWidth="1"/>
    <col min="5115" max="5116" width="0" style="1" hidden="1" customWidth="1"/>
    <col min="5117" max="5117" width="15" style="1" customWidth="1"/>
    <col min="5118" max="5121" width="0" style="1" hidden="1" customWidth="1"/>
    <col min="5122" max="5122" width="16.5703125" style="1" customWidth="1"/>
    <col min="5123" max="5123" width="0.140625" style="1" customWidth="1"/>
    <col min="5124" max="5125" width="0" style="1" hidden="1" customWidth="1"/>
    <col min="5126" max="5126" width="11.140625" style="1" customWidth="1"/>
    <col min="5127" max="5128" width="0" style="1" hidden="1" customWidth="1"/>
    <col min="5129" max="5367" width="9.140625" style="1"/>
    <col min="5368" max="5368" width="0" style="1" hidden="1" customWidth="1"/>
    <col min="5369" max="5369" width="11.5703125" style="1" customWidth="1"/>
    <col min="5370" max="5370" width="65.28515625" style="1" customWidth="1"/>
    <col min="5371" max="5372" width="0" style="1" hidden="1" customWidth="1"/>
    <col min="5373" max="5373" width="15" style="1" customWidth="1"/>
    <col min="5374" max="5377" width="0" style="1" hidden="1" customWidth="1"/>
    <col min="5378" max="5378" width="16.5703125" style="1" customWidth="1"/>
    <col min="5379" max="5379" width="0.140625" style="1" customWidth="1"/>
    <col min="5380" max="5381" width="0" style="1" hidden="1" customWidth="1"/>
    <col min="5382" max="5382" width="11.140625" style="1" customWidth="1"/>
    <col min="5383" max="5384" width="0" style="1" hidden="1" customWidth="1"/>
    <col min="5385" max="5623" width="9.140625" style="1"/>
    <col min="5624" max="5624" width="0" style="1" hidden="1" customWidth="1"/>
    <col min="5625" max="5625" width="11.5703125" style="1" customWidth="1"/>
    <col min="5626" max="5626" width="65.28515625" style="1" customWidth="1"/>
    <col min="5627" max="5628" width="0" style="1" hidden="1" customWidth="1"/>
    <col min="5629" max="5629" width="15" style="1" customWidth="1"/>
    <col min="5630" max="5633" width="0" style="1" hidden="1" customWidth="1"/>
    <col min="5634" max="5634" width="16.5703125" style="1" customWidth="1"/>
    <col min="5635" max="5635" width="0.140625" style="1" customWidth="1"/>
    <col min="5636" max="5637" width="0" style="1" hidden="1" customWidth="1"/>
    <col min="5638" max="5638" width="11.140625" style="1" customWidth="1"/>
    <col min="5639" max="5640" width="0" style="1" hidden="1" customWidth="1"/>
    <col min="5641" max="5879" width="9.140625" style="1"/>
    <col min="5880" max="5880" width="0" style="1" hidden="1" customWidth="1"/>
    <col min="5881" max="5881" width="11.5703125" style="1" customWidth="1"/>
    <col min="5882" max="5882" width="65.28515625" style="1" customWidth="1"/>
    <col min="5883" max="5884" width="0" style="1" hidden="1" customWidth="1"/>
    <col min="5885" max="5885" width="15" style="1" customWidth="1"/>
    <col min="5886" max="5889" width="0" style="1" hidden="1" customWidth="1"/>
    <col min="5890" max="5890" width="16.5703125" style="1" customWidth="1"/>
    <col min="5891" max="5891" width="0.140625" style="1" customWidth="1"/>
    <col min="5892" max="5893" width="0" style="1" hidden="1" customWidth="1"/>
    <col min="5894" max="5894" width="11.140625" style="1" customWidth="1"/>
    <col min="5895" max="5896" width="0" style="1" hidden="1" customWidth="1"/>
    <col min="5897" max="6135" width="9.140625" style="1"/>
    <col min="6136" max="6136" width="0" style="1" hidden="1" customWidth="1"/>
    <col min="6137" max="6137" width="11.5703125" style="1" customWidth="1"/>
    <col min="6138" max="6138" width="65.28515625" style="1" customWidth="1"/>
    <col min="6139" max="6140" width="0" style="1" hidden="1" customWidth="1"/>
    <col min="6141" max="6141" width="15" style="1" customWidth="1"/>
    <col min="6142" max="6145" width="0" style="1" hidden="1" customWidth="1"/>
    <col min="6146" max="6146" width="16.5703125" style="1" customWidth="1"/>
    <col min="6147" max="6147" width="0.140625" style="1" customWidth="1"/>
    <col min="6148" max="6149" width="0" style="1" hidden="1" customWidth="1"/>
    <col min="6150" max="6150" width="11.140625" style="1" customWidth="1"/>
    <col min="6151" max="6152" width="0" style="1" hidden="1" customWidth="1"/>
    <col min="6153" max="6391" width="9.140625" style="1"/>
    <col min="6392" max="6392" width="0" style="1" hidden="1" customWidth="1"/>
    <col min="6393" max="6393" width="11.5703125" style="1" customWidth="1"/>
    <col min="6394" max="6394" width="65.28515625" style="1" customWidth="1"/>
    <col min="6395" max="6396" width="0" style="1" hidden="1" customWidth="1"/>
    <col min="6397" max="6397" width="15" style="1" customWidth="1"/>
    <col min="6398" max="6401" width="0" style="1" hidden="1" customWidth="1"/>
    <col min="6402" max="6402" width="16.5703125" style="1" customWidth="1"/>
    <col min="6403" max="6403" width="0.140625" style="1" customWidth="1"/>
    <col min="6404" max="6405" width="0" style="1" hidden="1" customWidth="1"/>
    <col min="6406" max="6406" width="11.140625" style="1" customWidth="1"/>
    <col min="6407" max="6408" width="0" style="1" hidden="1" customWidth="1"/>
    <col min="6409" max="6647" width="9.140625" style="1"/>
    <col min="6648" max="6648" width="0" style="1" hidden="1" customWidth="1"/>
    <col min="6649" max="6649" width="11.5703125" style="1" customWidth="1"/>
    <col min="6650" max="6650" width="65.28515625" style="1" customWidth="1"/>
    <col min="6651" max="6652" width="0" style="1" hidden="1" customWidth="1"/>
    <col min="6653" max="6653" width="15" style="1" customWidth="1"/>
    <col min="6654" max="6657" width="0" style="1" hidden="1" customWidth="1"/>
    <col min="6658" max="6658" width="16.5703125" style="1" customWidth="1"/>
    <col min="6659" max="6659" width="0.140625" style="1" customWidth="1"/>
    <col min="6660" max="6661" width="0" style="1" hidden="1" customWidth="1"/>
    <col min="6662" max="6662" width="11.140625" style="1" customWidth="1"/>
    <col min="6663" max="6664" width="0" style="1" hidden="1" customWidth="1"/>
    <col min="6665" max="6903" width="9.140625" style="1"/>
    <col min="6904" max="6904" width="0" style="1" hidden="1" customWidth="1"/>
    <col min="6905" max="6905" width="11.5703125" style="1" customWidth="1"/>
    <col min="6906" max="6906" width="65.28515625" style="1" customWidth="1"/>
    <col min="6907" max="6908" width="0" style="1" hidden="1" customWidth="1"/>
    <col min="6909" max="6909" width="15" style="1" customWidth="1"/>
    <col min="6910" max="6913" width="0" style="1" hidden="1" customWidth="1"/>
    <col min="6914" max="6914" width="16.5703125" style="1" customWidth="1"/>
    <col min="6915" max="6915" width="0.140625" style="1" customWidth="1"/>
    <col min="6916" max="6917" width="0" style="1" hidden="1" customWidth="1"/>
    <col min="6918" max="6918" width="11.140625" style="1" customWidth="1"/>
    <col min="6919" max="6920" width="0" style="1" hidden="1" customWidth="1"/>
    <col min="6921" max="7159" width="9.140625" style="1"/>
    <col min="7160" max="7160" width="0" style="1" hidden="1" customWidth="1"/>
    <col min="7161" max="7161" width="11.5703125" style="1" customWidth="1"/>
    <col min="7162" max="7162" width="65.28515625" style="1" customWidth="1"/>
    <col min="7163" max="7164" width="0" style="1" hidden="1" customWidth="1"/>
    <col min="7165" max="7165" width="15" style="1" customWidth="1"/>
    <col min="7166" max="7169" width="0" style="1" hidden="1" customWidth="1"/>
    <col min="7170" max="7170" width="16.5703125" style="1" customWidth="1"/>
    <col min="7171" max="7171" width="0.140625" style="1" customWidth="1"/>
    <col min="7172" max="7173" width="0" style="1" hidden="1" customWidth="1"/>
    <col min="7174" max="7174" width="11.140625" style="1" customWidth="1"/>
    <col min="7175" max="7176" width="0" style="1" hidden="1" customWidth="1"/>
    <col min="7177" max="7415" width="9.140625" style="1"/>
    <col min="7416" max="7416" width="0" style="1" hidden="1" customWidth="1"/>
    <col min="7417" max="7417" width="11.5703125" style="1" customWidth="1"/>
    <col min="7418" max="7418" width="65.28515625" style="1" customWidth="1"/>
    <col min="7419" max="7420" width="0" style="1" hidden="1" customWidth="1"/>
    <col min="7421" max="7421" width="15" style="1" customWidth="1"/>
    <col min="7422" max="7425" width="0" style="1" hidden="1" customWidth="1"/>
    <col min="7426" max="7426" width="16.5703125" style="1" customWidth="1"/>
    <col min="7427" max="7427" width="0.140625" style="1" customWidth="1"/>
    <col min="7428" max="7429" width="0" style="1" hidden="1" customWidth="1"/>
    <col min="7430" max="7430" width="11.140625" style="1" customWidth="1"/>
    <col min="7431" max="7432" width="0" style="1" hidden="1" customWidth="1"/>
    <col min="7433" max="7671" width="9.140625" style="1"/>
    <col min="7672" max="7672" width="0" style="1" hidden="1" customWidth="1"/>
    <col min="7673" max="7673" width="11.5703125" style="1" customWidth="1"/>
    <col min="7674" max="7674" width="65.28515625" style="1" customWidth="1"/>
    <col min="7675" max="7676" width="0" style="1" hidden="1" customWidth="1"/>
    <col min="7677" max="7677" width="15" style="1" customWidth="1"/>
    <col min="7678" max="7681" width="0" style="1" hidden="1" customWidth="1"/>
    <col min="7682" max="7682" width="16.5703125" style="1" customWidth="1"/>
    <col min="7683" max="7683" width="0.140625" style="1" customWidth="1"/>
    <col min="7684" max="7685" width="0" style="1" hidden="1" customWidth="1"/>
    <col min="7686" max="7686" width="11.140625" style="1" customWidth="1"/>
    <col min="7687" max="7688" width="0" style="1" hidden="1" customWidth="1"/>
    <col min="7689" max="7927" width="9.140625" style="1"/>
    <col min="7928" max="7928" width="0" style="1" hidden="1" customWidth="1"/>
    <col min="7929" max="7929" width="11.5703125" style="1" customWidth="1"/>
    <col min="7930" max="7930" width="65.28515625" style="1" customWidth="1"/>
    <col min="7931" max="7932" width="0" style="1" hidden="1" customWidth="1"/>
    <col min="7933" max="7933" width="15" style="1" customWidth="1"/>
    <col min="7934" max="7937" width="0" style="1" hidden="1" customWidth="1"/>
    <col min="7938" max="7938" width="16.5703125" style="1" customWidth="1"/>
    <col min="7939" max="7939" width="0.140625" style="1" customWidth="1"/>
    <col min="7940" max="7941" width="0" style="1" hidden="1" customWidth="1"/>
    <col min="7942" max="7942" width="11.140625" style="1" customWidth="1"/>
    <col min="7943" max="7944" width="0" style="1" hidden="1" customWidth="1"/>
    <col min="7945" max="8183" width="9.140625" style="1"/>
    <col min="8184" max="8184" width="0" style="1" hidden="1" customWidth="1"/>
    <col min="8185" max="8185" width="11.5703125" style="1" customWidth="1"/>
    <col min="8186" max="8186" width="65.28515625" style="1" customWidth="1"/>
    <col min="8187" max="8188" width="0" style="1" hidden="1" customWidth="1"/>
    <col min="8189" max="8189" width="15" style="1" customWidth="1"/>
    <col min="8190" max="8193" width="0" style="1" hidden="1" customWidth="1"/>
    <col min="8194" max="8194" width="16.5703125" style="1" customWidth="1"/>
    <col min="8195" max="8195" width="0.140625" style="1" customWidth="1"/>
    <col min="8196" max="8197" width="0" style="1" hidden="1" customWidth="1"/>
    <col min="8198" max="8198" width="11.140625" style="1" customWidth="1"/>
    <col min="8199" max="8200" width="0" style="1" hidden="1" customWidth="1"/>
    <col min="8201" max="8439" width="9.140625" style="1"/>
    <col min="8440" max="8440" width="0" style="1" hidden="1" customWidth="1"/>
    <col min="8441" max="8441" width="11.5703125" style="1" customWidth="1"/>
    <col min="8442" max="8442" width="65.28515625" style="1" customWidth="1"/>
    <col min="8443" max="8444" width="0" style="1" hidden="1" customWidth="1"/>
    <col min="8445" max="8445" width="15" style="1" customWidth="1"/>
    <col min="8446" max="8449" width="0" style="1" hidden="1" customWidth="1"/>
    <col min="8450" max="8450" width="16.5703125" style="1" customWidth="1"/>
    <col min="8451" max="8451" width="0.140625" style="1" customWidth="1"/>
    <col min="8452" max="8453" width="0" style="1" hidden="1" customWidth="1"/>
    <col min="8454" max="8454" width="11.140625" style="1" customWidth="1"/>
    <col min="8455" max="8456" width="0" style="1" hidden="1" customWidth="1"/>
    <col min="8457" max="8695" width="9.140625" style="1"/>
    <col min="8696" max="8696" width="0" style="1" hidden="1" customWidth="1"/>
    <col min="8697" max="8697" width="11.5703125" style="1" customWidth="1"/>
    <col min="8698" max="8698" width="65.28515625" style="1" customWidth="1"/>
    <col min="8699" max="8700" width="0" style="1" hidden="1" customWidth="1"/>
    <col min="8701" max="8701" width="15" style="1" customWidth="1"/>
    <col min="8702" max="8705" width="0" style="1" hidden="1" customWidth="1"/>
    <col min="8706" max="8706" width="16.5703125" style="1" customWidth="1"/>
    <col min="8707" max="8707" width="0.140625" style="1" customWidth="1"/>
    <col min="8708" max="8709" width="0" style="1" hidden="1" customWidth="1"/>
    <col min="8710" max="8710" width="11.140625" style="1" customWidth="1"/>
    <col min="8711" max="8712" width="0" style="1" hidden="1" customWidth="1"/>
    <col min="8713" max="8951" width="9.140625" style="1"/>
    <col min="8952" max="8952" width="0" style="1" hidden="1" customWidth="1"/>
    <col min="8953" max="8953" width="11.5703125" style="1" customWidth="1"/>
    <col min="8954" max="8954" width="65.28515625" style="1" customWidth="1"/>
    <col min="8955" max="8956" width="0" style="1" hidden="1" customWidth="1"/>
    <col min="8957" max="8957" width="15" style="1" customWidth="1"/>
    <col min="8958" max="8961" width="0" style="1" hidden="1" customWidth="1"/>
    <col min="8962" max="8962" width="16.5703125" style="1" customWidth="1"/>
    <col min="8963" max="8963" width="0.140625" style="1" customWidth="1"/>
    <col min="8964" max="8965" width="0" style="1" hidden="1" customWidth="1"/>
    <col min="8966" max="8966" width="11.140625" style="1" customWidth="1"/>
    <col min="8967" max="8968" width="0" style="1" hidden="1" customWidth="1"/>
    <col min="8969" max="9207" width="9.140625" style="1"/>
    <col min="9208" max="9208" width="0" style="1" hidden="1" customWidth="1"/>
    <col min="9209" max="9209" width="11.5703125" style="1" customWidth="1"/>
    <col min="9210" max="9210" width="65.28515625" style="1" customWidth="1"/>
    <col min="9211" max="9212" width="0" style="1" hidden="1" customWidth="1"/>
    <col min="9213" max="9213" width="15" style="1" customWidth="1"/>
    <col min="9214" max="9217" width="0" style="1" hidden="1" customWidth="1"/>
    <col min="9218" max="9218" width="16.5703125" style="1" customWidth="1"/>
    <col min="9219" max="9219" width="0.140625" style="1" customWidth="1"/>
    <col min="9220" max="9221" width="0" style="1" hidden="1" customWidth="1"/>
    <col min="9222" max="9222" width="11.140625" style="1" customWidth="1"/>
    <col min="9223" max="9224" width="0" style="1" hidden="1" customWidth="1"/>
    <col min="9225" max="9463" width="9.140625" style="1"/>
    <col min="9464" max="9464" width="0" style="1" hidden="1" customWidth="1"/>
    <col min="9465" max="9465" width="11.5703125" style="1" customWidth="1"/>
    <col min="9466" max="9466" width="65.28515625" style="1" customWidth="1"/>
    <col min="9467" max="9468" width="0" style="1" hidden="1" customWidth="1"/>
    <col min="9469" max="9469" width="15" style="1" customWidth="1"/>
    <col min="9470" max="9473" width="0" style="1" hidden="1" customWidth="1"/>
    <col min="9474" max="9474" width="16.5703125" style="1" customWidth="1"/>
    <col min="9475" max="9475" width="0.140625" style="1" customWidth="1"/>
    <col min="9476" max="9477" width="0" style="1" hidden="1" customWidth="1"/>
    <col min="9478" max="9478" width="11.140625" style="1" customWidth="1"/>
    <col min="9479" max="9480" width="0" style="1" hidden="1" customWidth="1"/>
    <col min="9481" max="9719" width="9.140625" style="1"/>
    <col min="9720" max="9720" width="0" style="1" hidden="1" customWidth="1"/>
    <col min="9721" max="9721" width="11.5703125" style="1" customWidth="1"/>
    <col min="9722" max="9722" width="65.28515625" style="1" customWidth="1"/>
    <col min="9723" max="9724" width="0" style="1" hidden="1" customWidth="1"/>
    <col min="9725" max="9725" width="15" style="1" customWidth="1"/>
    <col min="9726" max="9729" width="0" style="1" hidden="1" customWidth="1"/>
    <col min="9730" max="9730" width="16.5703125" style="1" customWidth="1"/>
    <col min="9731" max="9731" width="0.140625" style="1" customWidth="1"/>
    <col min="9732" max="9733" width="0" style="1" hidden="1" customWidth="1"/>
    <col min="9734" max="9734" width="11.140625" style="1" customWidth="1"/>
    <col min="9735" max="9736" width="0" style="1" hidden="1" customWidth="1"/>
    <col min="9737" max="9975" width="9.140625" style="1"/>
    <col min="9976" max="9976" width="0" style="1" hidden="1" customWidth="1"/>
    <col min="9977" max="9977" width="11.5703125" style="1" customWidth="1"/>
    <col min="9978" max="9978" width="65.28515625" style="1" customWidth="1"/>
    <col min="9979" max="9980" width="0" style="1" hidden="1" customWidth="1"/>
    <col min="9981" max="9981" width="15" style="1" customWidth="1"/>
    <col min="9982" max="9985" width="0" style="1" hidden="1" customWidth="1"/>
    <col min="9986" max="9986" width="16.5703125" style="1" customWidth="1"/>
    <col min="9987" max="9987" width="0.140625" style="1" customWidth="1"/>
    <col min="9988" max="9989" width="0" style="1" hidden="1" customWidth="1"/>
    <col min="9990" max="9990" width="11.140625" style="1" customWidth="1"/>
    <col min="9991" max="9992" width="0" style="1" hidden="1" customWidth="1"/>
    <col min="9993" max="10231" width="9.140625" style="1"/>
    <col min="10232" max="10232" width="0" style="1" hidden="1" customWidth="1"/>
    <col min="10233" max="10233" width="11.5703125" style="1" customWidth="1"/>
    <col min="10234" max="10234" width="65.28515625" style="1" customWidth="1"/>
    <col min="10235" max="10236" width="0" style="1" hidden="1" customWidth="1"/>
    <col min="10237" max="10237" width="15" style="1" customWidth="1"/>
    <col min="10238" max="10241" width="0" style="1" hidden="1" customWidth="1"/>
    <col min="10242" max="10242" width="16.5703125" style="1" customWidth="1"/>
    <col min="10243" max="10243" width="0.140625" style="1" customWidth="1"/>
    <col min="10244" max="10245" width="0" style="1" hidden="1" customWidth="1"/>
    <col min="10246" max="10246" width="11.140625" style="1" customWidth="1"/>
    <col min="10247" max="10248" width="0" style="1" hidden="1" customWidth="1"/>
    <col min="10249" max="10487" width="9.140625" style="1"/>
    <col min="10488" max="10488" width="0" style="1" hidden="1" customWidth="1"/>
    <col min="10489" max="10489" width="11.5703125" style="1" customWidth="1"/>
    <col min="10490" max="10490" width="65.28515625" style="1" customWidth="1"/>
    <col min="10491" max="10492" width="0" style="1" hidden="1" customWidth="1"/>
    <col min="10493" max="10493" width="15" style="1" customWidth="1"/>
    <col min="10494" max="10497" width="0" style="1" hidden="1" customWidth="1"/>
    <col min="10498" max="10498" width="16.5703125" style="1" customWidth="1"/>
    <col min="10499" max="10499" width="0.140625" style="1" customWidth="1"/>
    <col min="10500" max="10501" width="0" style="1" hidden="1" customWidth="1"/>
    <col min="10502" max="10502" width="11.140625" style="1" customWidth="1"/>
    <col min="10503" max="10504" width="0" style="1" hidden="1" customWidth="1"/>
    <col min="10505" max="10743" width="9.140625" style="1"/>
    <col min="10744" max="10744" width="0" style="1" hidden="1" customWidth="1"/>
    <col min="10745" max="10745" width="11.5703125" style="1" customWidth="1"/>
    <col min="10746" max="10746" width="65.28515625" style="1" customWidth="1"/>
    <col min="10747" max="10748" width="0" style="1" hidden="1" customWidth="1"/>
    <col min="10749" max="10749" width="15" style="1" customWidth="1"/>
    <col min="10750" max="10753" width="0" style="1" hidden="1" customWidth="1"/>
    <col min="10754" max="10754" width="16.5703125" style="1" customWidth="1"/>
    <col min="10755" max="10755" width="0.140625" style="1" customWidth="1"/>
    <col min="10756" max="10757" width="0" style="1" hidden="1" customWidth="1"/>
    <col min="10758" max="10758" width="11.140625" style="1" customWidth="1"/>
    <col min="10759" max="10760" width="0" style="1" hidden="1" customWidth="1"/>
    <col min="10761" max="10999" width="9.140625" style="1"/>
    <col min="11000" max="11000" width="0" style="1" hidden="1" customWidth="1"/>
    <col min="11001" max="11001" width="11.5703125" style="1" customWidth="1"/>
    <col min="11002" max="11002" width="65.28515625" style="1" customWidth="1"/>
    <col min="11003" max="11004" width="0" style="1" hidden="1" customWidth="1"/>
    <col min="11005" max="11005" width="15" style="1" customWidth="1"/>
    <col min="11006" max="11009" width="0" style="1" hidden="1" customWidth="1"/>
    <col min="11010" max="11010" width="16.5703125" style="1" customWidth="1"/>
    <col min="11011" max="11011" width="0.140625" style="1" customWidth="1"/>
    <col min="11012" max="11013" width="0" style="1" hidden="1" customWidth="1"/>
    <col min="11014" max="11014" width="11.140625" style="1" customWidth="1"/>
    <col min="11015" max="11016" width="0" style="1" hidden="1" customWidth="1"/>
    <col min="11017" max="11255" width="9.140625" style="1"/>
    <col min="11256" max="11256" width="0" style="1" hidden="1" customWidth="1"/>
    <col min="11257" max="11257" width="11.5703125" style="1" customWidth="1"/>
    <col min="11258" max="11258" width="65.28515625" style="1" customWidth="1"/>
    <col min="11259" max="11260" width="0" style="1" hidden="1" customWidth="1"/>
    <col min="11261" max="11261" width="15" style="1" customWidth="1"/>
    <col min="11262" max="11265" width="0" style="1" hidden="1" customWidth="1"/>
    <col min="11266" max="11266" width="16.5703125" style="1" customWidth="1"/>
    <col min="11267" max="11267" width="0.140625" style="1" customWidth="1"/>
    <col min="11268" max="11269" width="0" style="1" hidden="1" customWidth="1"/>
    <col min="11270" max="11270" width="11.140625" style="1" customWidth="1"/>
    <col min="11271" max="11272" width="0" style="1" hidden="1" customWidth="1"/>
    <col min="11273" max="11511" width="9.140625" style="1"/>
    <col min="11512" max="11512" width="0" style="1" hidden="1" customWidth="1"/>
    <col min="11513" max="11513" width="11.5703125" style="1" customWidth="1"/>
    <col min="11514" max="11514" width="65.28515625" style="1" customWidth="1"/>
    <col min="11515" max="11516" width="0" style="1" hidden="1" customWidth="1"/>
    <col min="11517" max="11517" width="15" style="1" customWidth="1"/>
    <col min="11518" max="11521" width="0" style="1" hidden="1" customWidth="1"/>
    <col min="11522" max="11522" width="16.5703125" style="1" customWidth="1"/>
    <col min="11523" max="11523" width="0.140625" style="1" customWidth="1"/>
    <col min="11524" max="11525" width="0" style="1" hidden="1" customWidth="1"/>
    <col min="11526" max="11526" width="11.140625" style="1" customWidth="1"/>
    <col min="11527" max="11528" width="0" style="1" hidden="1" customWidth="1"/>
    <col min="11529" max="11767" width="9.140625" style="1"/>
    <col min="11768" max="11768" width="0" style="1" hidden="1" customWidth="1"/>
    <col min="11769" max="11769" width="11.5703125" style="1" customWidth="1"/>
    <col min="11770" max="11770" width="65.28515625" style="1" customWidth="1"/>
    <col min="11771" max="11772" width="0" style="1" hidden="1" customWidth="1"/>
    <col min="11773" max="11773" width="15" style="1" customWidth="1"/>
    <col min="11774" max="11777" width="0" style="1" hidden="1" customWidth="1"/>
    <col min="11778" max="11778" width="16.5703125" style="1" customWidth="1"/>
    <col min="11779" max="11779" width="0.140625" style="1" customWidth="1"/>
    <col min="11780" max="11781" width="0" style="1" hidden="1" customWidth="1"/>
    <col min="11782" max="11782" width="11.140625" style="1" customWidth="1"/>
    <col min="11783" max="11784" width="0" style="1" hidden="1" customWidth="1"/>
    <col min="11785" max="12023" width="9.140625" style="1"/>
    <col min="12024" max="12024" width="0" style="1" hidden="1" customWidth="1"/>
    <col min="12025" max="12025" width="11.5703125" style="1" customWidth="1"/>
    <col min="12026" max="12026" width="65.28515625" style="1" customWidth="1"/>
    <col min="12027" max="12028" width="0" style="1" hidden="1" customWidth="1"/>
    <col min="12029" max="12029" width="15" style="1" customWidth="1"/>
    <col min="12030" max="12033" width="0" style="1" hidden="1" customWidth="1"/>
    <col min="12034" max="12034" width="16.5703125" style="1" customWidth="1"/>
    <col min="12035" max="12035" width="0.140625" style="1" customWidth="1"/>
    <col min="12036" max="12037" width="0" style="1" hidden="1" customWidth="1"/>
    <col min="12038" max="12038" width="11.140625" style="1" customWidth="1"/>
    <col min="12039" max="12040" width="0" style="1" hidden="1" customWidth="1"/>
    <col min="12041" max="12279" width="9.140625" style="1"/>
    <col min="12280" max="12280" width="0" style="1" hidden="1" customWidth="1"/>
    <col min="12281" max="12281" width="11.5703125" style="1" customWidth="1"/>
    <col min="12282" max="12282" width="65.28515625" style="1" customWidth="1"/>
    <col min="12283" max="12284" width="0" style="1" hidden="1" customWidth="1"/>
    <col min="12285" max="12285" width="15" style="1" customWidth="1"/>
    <col min="12286" max="12289" width="0" style="1" hidden="1" customWidth="1"/>
    <col min="12290" max="12290" width="16.5703125" style="1" customWidth="1"/>
    <col min="12291" max="12291" width="0.140625" style="1" customWidth="1"/>
    <col min="12292" max="12293" width="0" style="1" hidden="1" customWidth="1"/>
    <col min="12294" max="12294" width="11.140625" style="1" customWidth="1"/>
    <col min="12295" max="12296" width="0" style="1" hidden="1" customWidth="1"/>
    <col min="12297" max="12535" width="9.140625" style="1"/>
    <col min="12536" max="12536" width="0" style="1" hidden="1" customWidth="1"/>
    <col min="12537" max="12537" width="11.5703125" style="1" customWidth="1"/>
    <col min="12538" max="12538" width="65.28515625" style="1" customWidth="1"/>
    <col min="12539" max="12540" width="0" style="1" hidden="1" customWidth="1"/>
    <col min="12541" max="12541" width="15" style="1" customWidth="1"/>
    <col min="12542" max="12545" width="0" style="1" hidden="1" customWidth="1"/>
    <col min="12546" max="12546" width="16.5703125" style="1" customWidth="1"/>
    <col min="12547" max="12547" width="0.140625" style="1" customWidth="1"/>
    <col min="12548" max="12549" width="0" style="1" hidden="1" customWidth="1"/>
    <col min="12550" max="12550" width="11.140625" style="1" customWidth="1"/>
    <col min="12551" max="12552" width="0" style="1" hidden="1" customWidth="1"/>
    <col min="12553" max="12791" width="9.140625" style="1"/>
    <col min="12792" max="12792" width="0" style="1" hidden="1" customWidth="1"/>
    <col min="12793" max="12793" width="11.5703125" style="1" customWidth="1"/>
    <col min="12794" max="12794" width="65.28515625" style="1" customWidth="1"/>
    <col min="12795" max="12796" width="0" style="1" hidden="1" customWidth="1"/>
    <col min="12797" max="12797" width="15" style="1" customWidth="1"/>
    <col min="12798" max="12801" width="0" style="1" hidden="1" customWidth="1"/>
    <col min="12802" max="12802" width="16.5703125" style="1" customWidth="1"/>
    <col min="12803" max="12803" width="0.140625" style="1" customWidth="1"/>
    <col min="12804" max="12805" width="0" style="1" hidden="1" customWidth="1"/>
    <col min="12806" max="12806" width="11.140625" style="1" customWidth="1"/>
    <col min="12807" max="12808" width="0" style="1" hidden="1" customWidth="1"/>
    <col min="12809" max="13047" width="9.140625" style="1"/>
    <col min="13048" max="13048" width="0" style="1" hidden="1" customWidth="1"/>
    <col min="13049" max="13049" width="11.5703125" style="1" customWidth="1"/>
    <col min="13050" max="13050" width="65.28515625" style="1" customWidth="1"/>
    <col min="13051" max="13052" width="0" style="1" hidden="1" customWidth="1"/>
    <col min="13053" max="13053" width="15" style="1" customWidth="1"/>
    <col min="13054" max="13057" width="0" style="1" hidden="1" customWidth="1"/>
    <col min="13058" max="13058" width="16.5703125" style="1" customWidth="1"/>
    <col min="13059" max="13059" width="0.140625" style="1" customWidth="1"/>
    <col min="13060" max="13061" width="0" style="1" hidden="1" customWidth="1"/>
    <col min="13062" max="13062" width="11.140625" style="1" customWidth="1"/>
    <col min="13063" max="13064" width="0" style="1" hidden="1" customWidth="1"/>
    <col min="13065" max="13303" width="9.140625" style="1"/>
    <col min="13304" max="13304" width="0" style="1" hidden="1" customWidth="1"/>
    <col min="13305" max="13305" width="11.5703125" style="1" customWidth="1"/>
    <col min="13306" max="13306" width="65.28515625" style="1" customWidth="1"/>
    <col min="13307" max="13308" width="0" style="1" hidden="1" customWidth="1"/>
    <col min="13309" max="13309" width="15" style="1" customWidth="1"/>
    <col min="13310" max="13313" width="0" style="1" hidden="1" customWidth="1"/>
    <col min="13314" max="13314" width="16.5703125" style="1" customWidth="1"/>
    <col min="13315" max="13315" width="0.140625" style="1" customWidth="1"/>
    <col min="13316" max="13317" width="0" style="1" hidden="1" customWidth="1"/>
    <col min="13318" max="13318" width="11.140625" style="1" customWidth="1"/>
    <col min="13319" max="13320" width="0" style="1" hidden="1" customWidth="1"/>
    <col min="13321" max="13559" width="9.140625" style="1"/>
    <col min="13560" max="13560" width="0" style="1" hidden="1" customWidth="1"/>
    <col min="13561" max="13561" width="11.5703125" style="1" customWidth="1"/>
    <col min="13562" max="13562" width="65.28515625" style="1" customWidth="1"/>
    <col min="13563" max="13564" width="0" style="1" hidden="1" customWidth="1"/>
    <col min="13565" max="13565" width="15" style="1" customWidth="1"/>
    <col min="13566" max="13569" width="0" style="1" hidden="1" customWidth="1"/>
    <col min="13570" max="13570" width="16.5703125" style="1" customWidth="1"/>
    <col min="13571" max="13571" width="0.140625" style="1" customWidth="1"/>
    <col min="13572" max="13573" width="0" style="1" hidden="1" customWidth="1"/>
    <col min="13574" max="13574" width="11.140625" style="1" customWidth="1"/>
    <col min="13575" max="13576" width="0" style="1" hidden="1" customWidth="1"/>
    <col min="13577" max="13815" width="9.140625" style="1"/>
    <col min="13816" max="13816" width="0" style="1" hidden="1" customWidth="1"/>
    <col min="13817" max="13817" width="11.5703125" style="1" customWidth="1"/>
    <col min="13818" max="13818" width="65.28515625" style="1" customWidth="1"/>
    <col min="13819" max="13820" width="0" style="1" hidden="1" customWidth="1"/>
    <col min="13821" max="13821" width="15" style="1" customWidth="1"/>
    <col min="13822" max="13825" width="0" style="1" hidden="1" customWidth="1"/>
    <col min="13826" max="13826" width="16.5703125" style="1" customWidth="1"/>
    <col min="13827" max="13827" width="0.140625" style="1" customWidth="1"/>
    <col min="13828" max="13829" width="0" style="1" hidden="1" customWidth="1"/>
    <col min="13830" max="13830" width="11.140625" style="1" customWidth="1"/>
    <col min="13831" max="13832" width="0" style="1" hidden="1" customWidth="1"/>
    <col min="13833" max="14071" width="9.140625" style="1"/>
    <col min="14072" max="14072" width="0" style="1" hidden="1" customWidth="1"/>
    <col min="14073" max="14073" width="11.5703125" style="1" customWidth="1"/>
    <col min="14074" max="14074" width="65.28515625" style="1" customWidth="1"/>
    <col min="14075" max="14076" width="0" style="1" hidden="1" customWidth="1"/>
    <col min="14077" max="14077" width="15" style="1" customWidth="1"/>
    <col min="14078" max="14081" width="0" style="1" hidden="1" customWidth="1"/>
    <col min="14082" max="14082" width="16.5703125" style="1" customWidth="1"/>
    <col min="14083" max="14083" width="0.140625" style="1" customWidth="1"/>
    <col min="14084" max="14085" width="0" style="1" hidden="1" customWidth="1"/>
    <col min="14086" max="14086" width="11.140625" style="1" customWidth="1"/>
    <col min="14087" max="14088" width="0" style="1" hidden="1" customWidth="1"/>
    <col min="14089" max="14327" width="9.140625" style="1"/>
    <col min="14328" max="14328" width="0" style="1" hidden="1" customWidth="1"/>
    <col min="14329" max="14329" width="11.5703125" style="1" customWidth="1"/>
    <col min="14330" max="14330" width="65.28515625" style="1" customWidth="1"/>
    <col min="14331" max="14332" width="0" style="1" hidden="1" customWidth="1"/>
    <col min="14333" max="14333" width="15" style="1" customWidth="1"/>
    <col min="14334" max="14337" width="0" style="1" hidden="1" customWidth="1"/>
    <col min="14338" max="14338" width="16.5703125" style="1" customWidth="1"/>
    <col min="14339" max="14339" width="0.140625" style="1" customWidth="1"/>
    <col min="14340" max="14341" width="0" style="1" hidden="1" customWidth="1"/>
    <col min="14342" max="14342" width="11.140625" style="1" customWidth="1"/>
    <col min="14343" max="14344" width="0" style="1" hidden="1" customWidth="1"/>
    <col min="14345" max="14583" width="9.140625" style="1"/>
    <col min="14584" max="14584" width="0" style="1" hidden="1" customWidth="1"/>
    <col min="14585" max="14585" width="11.5703125" style="1" customWidth="1"/>
    <col min="14586" max="14586" width="65.28515625" style="1" customWidth="1"/>
    <col min="14587" max="14588" width="0" style="1" hidden="1" customWidth="1"/>
    <col min="14589" max="14589" width="15" style="1" customWidth="1"/>
    <col min="14590" max="14593" width="0" style="1" hidden="1" customWidth="1"/>
    <col min="14594" max="14594" width="16.5703125" style="1" customWidth="1"/>
    <col min="14595" max="14595" width="0.140625" style="1" customWidth="1"/>
    <col min="14596" max="14597" width="0" style="1" hidden="1" customWidth="1"/>
    <col min="14598" max="14598" width="11.140625" style="1" customWidth="1"/>
    <col min="14599" max="14600" width="0" style="1" hidden="1" customWidth="1"/>
    <col min="14601" max="14839" width="9.140625" style="1"/>
    <col min="14840" max="14840" width="0" style="1" hidden="1" customWidth="1"/>
    <col min="14841" max="14841" width="11.5703125" style="1" customWidth="1"/>
    <col min="14842" max="14842" width="65.28515625" style="1" customWidth="1"/>
    <col min="14843" max="14844" width="0" style="1" hidden="1" customWidth="1"/>
    <col min="14845" max="14845" width="15" style="1" customWidth="1"/>
    <col min="14846" max="14849" width="0" style="1" hidden="1" customWidth="1"/>
    <col min="14850" max="14850" width="16.5703125" style="1" customWidth="1"/>
    <col min="14851" max="14851" width="0.140625" style="1" customWidth="1"/>
    <col min="14852" max="14853" width="0" style="1" hidden="1" customWidth="1"/>
    <col min="14854" max="14854" width="11.140625" style="1" customWidth="1"/>
    <col min="14855" max="14856" width="0" style="1" hidden="1" customWidth="1"/>
    <col min="14857" max="15095" width="9.140625" style="1"/>
    <col min="15096" max="15096" width="0" style="1" hidden="1" customWidth="1"/>
    <col min="15097" max="15097" width="11.5703125" style="1" customWidth="1"/>
    <col min="15098" max="15098" width="65.28515625" style="1" customWidth="1"/>
    <col min="15099" max="15100" width="0" style="1" hidden="1" customWidth="1"/>
    <col min="15101" max="15101" width="15" style="1" customWidth="1"/>
    <col min="15102" max="15105" width="0" style="1" hidden="1" customWidth="1"/>
    <col min="15106" max="15106" width="16.5703125" style="1" customWidth="1"/>
    <col min="15107" max="15107" width="0.140625" style="1" customWidth="1"/>
    <col min="15108" max="15109" width="0" style="1" hidden="1" customWidth="1"/>
    <col min="15110" max="15110" width="11.140625" style="1" customWidth="1"/>
    <col min="15111" max="15112" width="0" style="1" hidden="1" customWidth="1"/>
    <col min="15113" max="15351" width="9.140625" style="1"/>
    <col min="15352" max="15352" width="0" style="1" hidden="1" customWidth="1"/>
    <col min="15353" max="15353" width="11.5703125" style="1" customWidth="1"/>
    <col min="15354" max="15354" width="65.28515625" style="1" customWidth="1"/>
    <col min="15355" max="15356" width="0" style="1" hidden="1" customWidth="1"/>
    <col min="15357" max="15357" width="15" style="1" customWidth="1"/>
    <col min="15358" max="15361" width="0" style="1" hidden="1" customWidth="1"/>
    <col min="15362" max="15362" width="16.5703125" style="1" customWidth="1"/>
    <col min="15363" max="15363" width="0.140625" style="1" customWidth="1"/>
    <col min="15364" max="15365" width="0" style="1" hidden="1" customWidth="1"/>
    <col min="15366" max="15366" width="11.140625" style="1" customWidth="1"/>
    <col min="15367" max="15368" width="0" style="1" hidden="1" customWidth="1"/>
    <col min="15369" max="15607" width="9.140625" style="1"/>
    <col min="15608" max="15608" width="0" style="1" hidden="1" customWidth="1"/>
    <col min="15609" max="15609" width="11.5703125" style="1" customWidth="1"/>
    <col min="15610" max="15610" width="65.28515625" style="1" customWidth="1"/>
    <col min="15611" max="15612" width="0" style="1" hidden="1" customWidth="1"/>
    <col min="15613" max="15613" width="15" style="1" customWidth="1"/>
    <col min="15614" max="15617" width="0" style="1" hidden="1" customWidth="1"/>
    <col min="15618" max="15618" width="16.5703125" style="1" customWidth="1"/>
    <col min="15619" max="15619" width="0.140625" style="1" customWidth="1"/>
    <col min="15620" max="15621" width="0" style="1" hidden="1" customWidth="1"/>
    <col min="15622" max="15622" width="11.140625" style="1" customWidth="1"/>
    <col min="15623" max="15624" width="0" style="1" hidden="1" customWidth="1"/>
    <col min="15625" max="15863" width="9.140625" style="1"/>
    <col min="15864" max="15864" width="0" style="1" hidden="1" customWidth="1"/>
    <col min="15865" max="15865" width="11.5703125" style="1" customWidth="1"/>
    <col min="15866" max="15866" width="65.28515625" style="1" customWidth="1"/>
    <col min="15867" max="15868" width="0" style="1" hidden="1" customWidth="1"/>
    <col min="15869" max="15869" width="15" style="1" customWidth="1"/>
    <col min="15870" max="15873" width="0" style="1" hidden="1" customWidth="1"/>
    <col min="15874" max="15874" width="16.5703125" style="1" customWidth="1"/>
    <col min="15875" max="15875" width="0.140625" style="1" customWidth="1"/>
    <col min="15876" max="15877" width="0" style="1" hidden="1" customWidth="1"/>
    <col min="15878" max="15878" width="11.140625" style="1" customWidth="1"/>
    <col min="15879" max="15880" width="0" style="1" hidden="1" customWidth="1"/>
    <col min="15881" max="16119" width="9.140625" style="1"/>
    <col min="16120" max="16120" width="0" style="1" hidden="1" customWidth="1"/>
    <col min="16121" max="16121" width="11.5703125" style="1" customWidth="1"/>
    <col min="16122" max="16122" width="65.28515625" style="1" customWidth="1"/>
    <col min="16123" max="16124" width="0" style="1" hidden="1" customWidth="1"/>
    <col min="16125" max="16125" width="15" style="1" customWidth="1"/>
    <col min="16126" max="16129" width="0" style="1" hidden="1" customWidth="1"/>
    <col min="16130" max="16130" width="16.5703125" style="1" customWidth="1"/>
    <col min="16131" max="16131" width="0.140625" style="1" customWidth="1"/>
    <col min="16132" max="16133" width="0" style="1" hidden="1" customWidth="1"/>
    <col min="16134" max="16134" width="11.140625" style="1" customWidth="1"/>
    <col min="16135" max="16136" width="0" style="1" hidden="1" customWidth="1"/>
    <col min="16137" max="16384" width="9.140625" style="1"/>
  </cols>
  <sheetData>
    <row r="1" spans="1:7" ht="64.5" customHeight="1">
      <c r="A1" s="25"/>
      <c r="B1" s="434"/>
      <c r="C1" s="434"/>
      <c r="D1" s="25"/>
      <c r="E1" s="441" t="s">
        <v>465</v>
      </c>
      <c r="F1" s="442"/>
      <c r="G1" s="25"/>
    </row>
    <row r="2" spans="1:7" ht="20.100000000000001" customHeight="1">
      <c r="A2" s="25"/>
      <c r="B2" s="435" t="s">
        <v>215</v>
      </c>
      <c r="C2" s="435"/>
      <c r="D2" s="435"/>
      <c r="E2" s="435"/>
      <c r="F2" s="435"/>
      <c r="G2" s="25"/>
    </row>
    <row r="3" spans="1:7" ht="29.25" customHeight="1">
      <c r="A3" s="25"/>
      <c r="B3" s="435" t="s">
        <v>589</v>
      </c>
      <c r="C3" s="435"/>
      <c r="D3" s="435"/>
      <c r="E3" s="435"/>
      <c r="F3" s="435"/>
      <c r="G3" s="25"/>
    </row>
    <row r="4" spans="1:7" ht="12" customHeight="1">
      <c r="A4" s="25"/>
      <c r="B4" s="30"/>
      <c r="C4" s="3">
        <v>1553900000</v>
      </c>
      <c r="D4" s="30"/>
      <c r="E4" s="30"/>
      <c r="F4" s="30"/>
      <c r="G4" s="25"/>
    </row>
    <row r="5" spans="1:7" ht="15" customHeight="1">
      <c r="A5" s="25"/>
      <c r="B5" s="30"/>
      <c r="C5" s="6" t="s">
        <v>77</v>
      </c>
      <c r="D5" s="30"/>
      <c r="E5" s="30"/>
      <c r="F5" s="30"/>
      <c r="G5" s="25"/>
    </row>
    <row r="6" spans="1:7" ht="12" customHeight="1">
      <c r="A6" s="25"/>
      <c r="B6" s="436"/>
      <c r="C6" s="436"/>
      <c r="D6" s="26"/>
      <c r="E6" s="26"/>
      <c r="F6" s="65" t="s">
        <v>216</v>
      </c>
      <c r="G6" s="25"/>
    </row>
    <row r="7" spans="1:7" ht="30.75" customHeight="1">
      <c r="A7" s="25"/>
      <c r="B7" s="437" t="s">
        <v>217</v>
      </c>
      <c r="C7" s="439" t="s">
        <v>2</v>
      </c>
      <c r="D7" s="56" t="s">
        <v>218</v>
      </c>
      <c r="E7" s="56" t="s">
        <v>219</v>
      </c>
      <c r="F7" s="439" t="s">
        <v>223</v>
      </c>
      <c r="G7" s="25"/>
    </row>
    <row r="8" spans="1:7" ht="45" customHeight="1">
      <c r="A8" s="25"/>
      <c r="B8" s="438"/>
      <c r="C8" s="440"/>
      <c r="D8" s="27" t="s">
        <v>225</v>
      </c>
      <c r="E8" s="27" t="s">
        <v>224</v>
      </c>
      <c r="F8" s="440"/>
      <c r="G8" s="25"/>
    </row>
    <row r="9" spans="1:7" ht="24" customHeight="1">
      <c r="A9" s="25"/>
      <c r="B9" s="28" t="s">
        <v>226</v>
      </c>
      <c r="C9" s="45" t="s">
        <v>227</v>
      </c>
      <c r="D9" s="37">
        <f>SUM(D10:D18)</f>
        <v>3313325</v>
      </c>
      <c r="E9" s="37">
        <f>SUM(E10:E18)</f>
        <v>3385135.91</v>
      </c>
      <c r="F9" s="38">
        <f>E9/D9</f>
        <v>1.0216733673877449</v>
      </c>
      <c r="G9" s="25"/>
    </row>
    <row r="10" spans="1:7" ht="78" customHeight="1">
      <c r="A10" s="25"/>
      <c r="B10" s="52" t="s">
        <v>228</v>
      </c>
      <c r="C10" s="46" t="s">
        <v>332</v>
      </c>
      <c r="D10" s="47">
        <v>78780</v>
      </c>
      <c r="E10" s="47">
        <v>46700</v>
      </c>
      <c r="F10" s="66">
        <f t="shared" ref="F10:F35" si="0">E10/D10</f>
        <v>0.59279004823559278</v>
      </c>
      <c r="G10" s="25"/>
    </row>
    <row r="11" spans="1:7" ht="41.25" customHeight="1">
      <c r="A11" s="25"/>
      <c r="B11" s="52" t="s">
        <v>229</v>
      </c>
      <c r="C11" s="46" t="s">
        <v>230</v>
      </c>
      <c r="D11" s="47">
        <v>1347235</v>
      </c>
      <c r="E11" s="47">
        <v>785748.83</v>
      </c>
      <c r="F11" s="66">
        <f t="shared" si="0"/>
        <v>0.58323071327570908</v>
      </c>
      <c r="G11" s="25"/>
    </row>
    <row r="12" spans="1:7" ht="45.75" customHeight="1">
      <c r="A12" s="25"/>
      <c r="B12" s="28" t="s">
        <v>185</v>
      </c>
      <c r="C12" s="46" t="s">
        <v>231</v>
      </c>
      <c r="D12" s="47">
        <v>30000</v>
      </c>
      <c r="E12" s="47">
        <v>30000</v>
      </c>
      <c r="F12" s="66">
        <f t="shared" si="0"/>
        <v>1</v>
      </c>
      <c r="G12" s="25"/>
    </row>
    <row r="13" spans="1:7" ht="39.75" customHeight="1">
      <c r="A13" s="25"/>
      <c r="B13" s="28" t="s">
        <v>232</v>
      </c>
      <c r="C13" s="46" t="s">
        <v>335</v>
      </c>
      <c r="D13" s="47">
        <v>0</v>
      </c>
      <c r="E13" s="47">
        <v>105194</v>
      </c>
      <c r="F13" s="66">
        <v>0</v>
      </c>
      <c r="G13" s="25"/>
    </row>
    <row r="14" spans="1:7" ht="36" customHeight="1">
      <c r="A14" s="25"/>
      <c r="B14" s="52" t="s">
        <v>195</v>
      </c>
      <c r="C14" s="46" t="s">
        <v>196</v>
      </c>
      <c r="D14" s="47">
        <v>1811210</v>
      </c>
      <c r="E14" s="47">
        <v>1811209.29</v>
      </c>
      <c r="F14" s="66">
        <f t="shared" si="0"/>
        <v>0.99999960799686405</v>
      </c>
      <c r="G14" s="25"/>
    </row>
    <row r="15" spans="1:7" ht="36" customHeight="1">
      <c r="A15" s="25"/>
      <c r="B15" s="52" t="s">
        <v>192</v>
      </c>
      <c r="C15" s="46" t="s">
        <v>194</v>
      </c>
      <c r="D15" s="47">
        <v>0</v>
      </c>
      <c r="E15" s="47">
        <v>606283.79</v>
      </c>
      <c r="F15" s="66"/>
      <c r="G15" s="25"/>
    </row>
    <row r="16" spans="1:7" ht="36" customHeight="1">
      <c r="A16" s="25"/>
      <c r="B16" s="52" t="s">
        <v>557</v>
      </c>
      <c r="C16" s="46" t="s">
        <v>463</v>
      </c>
      <c r="D16" s="47">
        <v>0</v>
      </c>
      <c r="E16" s="47">
        <v>0</v>
      </c>
      <c r="F16" s="66"/>
      <c r="G16" s="25"/>
    </row>
    <row r="17" spans="1:7" ht="42" customHeight="1">
      <c r="A17" s="25"/>
      <c r="B17" s="52" t="s">
        <v>200</v>
      </c>
      <c r="C17" s="46" t="s">
        <v>202</v>
      </c>
      <c r="D17" s="47">
        <v>16100</v>
      </c>
      <c r="E17" s="47">
        <v>0</v>
      </c>
      <c r="F17" s="66">
        <f t="shared" si="0"/>
        <v>0</v>
      </c>
      <c r="G17" s="25"/>
    </row>
    <row r="18" spans="1:7" ht="42.75" customHeight="1">
      <c r="A18" s="25"/>
      <c r="B18" s="52" t="s">
        <v>392</v>
      </c>
      <c r="C18" s="46" t="s">
        <v>393</v>
      </c>
      <c r="D18" s="47">
        <v>30000</v>
      </c>
      <c r="E18" s="47">
        <v>0</v>
      </c>
      <c r="F18" s="66">
        <f t="shared" ref="F18" si="1">E18/D18</f>
        <v>0</v>
      </c>
      <c r="G18" s="25"/>
    </row>
    <row r="19" spans="1:7" ht="43.5" customHeight="1">
      <c r="A19" s="25"/>
      <c r="B19" s="28" t="s">
        <v>239</v>
      </c>
      <c r="C19" s="45" t="s">
        <v>240</v>
      </c>
      <c r="D19" s="37">
        <f>SUM(D20:D25)</f>
        <v>15966018.41</v>
      </c>
      <c r="E19" s="37">
        <f>SUM(E20:E25)</f>
        <v>4437215.07</v>
      </c>
      <c r="F19" s="38">
        <f t="shared" si="0"/>
        <v>0.27791619400995043</v>
      </c>
      <c r="G19" s="25"/>
    </row>
    <row r="20" spans="1:7" ht="24" customHeight="1">
      <c r="A20" s="25"/>
      <c r="B20" s="28" t="s">
        <v>243</v>
      </c>
      <c r="C20" s="46" t="s">
        <v>244</v>
      </c>
      <c r="D20" s="47">
        <v>1242210</v>
      </c>
      <c r="E20" s="47">
        <v>912716.19</v>
      </c>
      <c r="F20" s="66">
        <f t="shared" si="0"/>
        <v>0.73475192600284966</v>
      </c>
      <c r="G20" s="25"/>
    </row>
    <row r="21" spans="1:7" ht="36" customHeight="1">
      <c r="A21" s="25"/>
      <c r="B21" s="28" t="s">
        <v>245</v>
      </c>
      <c r="C21" s="46" t="s">
        <v>425</v>
      </c>
      <c r="D21" s="47">
        <v>2480661</v>
      </c>
      <c r="E21" s="47">
        <v>2306443.38</v>
      </c>
      <c r="F21" s="66">
        <f t="shared" si="0"/>
        <v>0.92976967832364033</v>
      </c>
      <c r="G21" s="25"/>
    </row>
    <row r="22" spans="1:7" ht="117" customHeight="1">
      <c r="A22" s="25"/>
      <c r="B22" s="52" t="s">
        <v>482</v>
      </c>
      <c r="C22" s="46" t="s">
        <v>483</v>
      </c>
      <c r="D22" s="47">
        <v>112812</v>
      </c>
      <c r="E22" s="47">
        <v>0</v>
      </c>
      <c r="F22" s="66">
        <f t="shared" si="0"/>
        <v>0</v>
      </c>
      <c r="G22" s="25"/>
    </row>
    <row r="23" spans="1:7" ht="123.75" customHeight="1">
      <c r="A23" s="25"/>
      <c r="B23" s="52" t="s">
        <v>481</v>
      </c>
      <c r="C23" s="46" t="s">
        <v>484</v>
      </c>
      <c r="D23" s="47">
        <v>1015308</v>
      </c>
      <c r="E23" s="47">
        <v>0</v>
      </c>
      <c r="F23" s="66">
        <f t="shared" si="0"/>
        <v>0</v>
      </c>
      <c r="G23" s="25"/>
    </row>
    <row r="24" spans="1:7" ht="39" customHeight="1">
      <c r="A24" s="25"/>
      <c r="B24" s="28" t="s">
        <v>308</v>
      </c>
      <c r="C24" s="46" t="s">
        <v>307</v>
      </c>
      <c r="D24" s="47">
        <v>1218056.4099999999</v>
      </c>
      <c r="E24" s="47">
        <v>1218055.5</v>
      </c>
      <c r="F24" s="66">
        <f t="shared" si="0"/>
        <v>0.99999925290816383</v>
      </c>
      <c r="G24" s="25"/>
    </row>
    <row r="25" spans="1:7" ht="39" customHeight="1">
      <c r="A25" s="25"/>
      <c r="B25" s="52" t="s">
        <v>464</v>
      </c>
      <c r="C25" s="46" t="s">
        <v>463</v>
      </c>
      <c r="D25" s="47">
        <v>9896971</v>
      </c>
      <c r="E25" s="47">
        <v>0</v>
      </c>
      <c r="F25" s="66">
        <f t="shared" si="0"/>
        <v>0</v>
      </c>
      <c r="G25" s="25"/>
    </row>
    <row r="26" spans="1:7" ht="39" customHeight="1">
      <c r="A26" s="25"/>
      <c r="B26" s="52" t="s">
        <v>386</v>
      </c>
      <c r="C26" s="390" t="s">
        <v>558</v>
      </c>
      <c r="D26" s="37">
        <f>D27</f>
        <v>25200</v>
      </c>
      <c r="E26" s="37">
        <f>E27</f>
        <v>0</v>
      </c>
      <c r="F26" s="66">
        <f t="shared" si="0"/>
        <v>0</v>
      </c>
      <c r="G26" s="25"/>
    </row>
    <row r="27" spans="1:7" ht="39" customHeight="1">
      <c r="A27" s="25"/>
      <c r="B27" s="389" t="s">
        <v>388</v>
      </c>
      <c r="C27" s="46" t="s">
        <v>559</v>
      </c>
      <c r="D27" s="47">
        <v>25200</v>
      </c>
      <c r="E27" s="47">
        <v>0</v>
      </c>
      <c r="F27" s="66">
        <f t="shared" si="0"/>
        <v>0</v>
      </c>
      <c r="G27" s="25"/>
    </row>
    <row r="28" spans="1:7" ht="20.100000000000001" customHeight="1">
      <c r="A28" s="25"/>
      <c r="B28" s="28" t="s">
        <v>258</v>
      </c>
      <c r="C28" s="45" t="s">
        <v>259</v>
      </c>
      <c r="D28" s="37">
        <f>SUM(D29:D32)</f>
        <v>924140</v>
      </c>
      <c r="E28" s="37">
        <f>SUM(E29:E32)</f>
        <v>235349.41</v>
      </c>
      <c r="F28" s="38">
        <f t="shared" si="0"/>
        <v>0.25466856753305778</v>
      </c>
      <c r="G28" s="25"/>
    </row>
    <row r="29" spans="1:7" ht="24.75" customHeight="1">
      <c r="A29" s="25"/>
      <c r="B29" s="28" t="s">
        <v>261</v>
      </c>
      <c r="C29" s="46" t="s">
        <v>342</v>
      </c>
      <c r="D29" s="47">
        <v>427140</v>
      </c>
      <c r="E29" s="47">
        <v>176919.41</v>
      </c>
      <c r="F29" s="66">
        <f t="shared" si="0"/>
        <v>0.41419536919979399</v>
      </c>
      <c r="G29" s="25"/>
    </row>
    <row r="30" spans="1:7" ht="24.75" customHeight="1">
      <c r="A30" s="25"/>
      <c r="B30" s="52" t="s">
        <v>560</v>
      </c>
      <c r="C30" s="46" t="s">
        <v>263</v>
      </c>
      <c r="D30" s="47">
        <v>47000</v>
      </c>
      <c r="E30" s="47">
        <v>18430</v>
      </c>
      <c r="F30" s="66">
        <f t="shared" si="0"/>
        <v>0.3921276595744681</v>
      </c>
      <c r="G30" s="25"/>
    </row>
    <row r="31" spans="1:7" ht="44.25" customHeight="1">
      <c r="A31" s="25"/>
      <c r="B31" s="28" t="s">
        <v>266</v>
      </c>
      <c r="C31" s="46" t="s">
        <v>267</v>
      </c>
      <c r="D31" s="47">
        <v>200000</v>
      </c>
      <c r="E31" s="47">
        <v>20000</v>
      </c>
      <c r="F31" s="66">
        <f t="shared" si="0"/>
        <v>0.1</v>
      </c>
      <c r="G31" s="25"/>
    </row>
    <row r="32" spans="1:7" ht="73.5" customHeight="1">
      <c r="A32" s="25"/>
      <c r="B32" s="28">
        <v>1018723</v>
      </c>
      <c r="C32" s="46" t="s">
        <v>480</v>
      </c>
      <c r="D32" s="47">
        <v>250000</v>
      </c>
      <c r="E32" s="47">
        <v>20000</v>
      </c>
      <c r="F32" s="66">
        <f t="shared" si="0"/>
        <v>0.08</v>
      </c>
      <c r="G32" s="25"/>
    </row>
    <row r="33" spans="1:7" s="78" customFormat="1" ht="18.75" customHeight="1">
      <c r="A33" s="123"/>
      <c r="B33" s="28">
        <v>37</v>
      </c>
      <c r="C33" s="45" t="s">
        <v>209</v>
      </c>
      <c r="D33" s="37">
        <f>D35+D34</f>
        <v>3422546</v>
      </c>
      <c r="E33" s="37">
        <f>E35+E34</f>
        <v>1100000</v>
      </c>
      <c r="F33" s="38">
        <f t="shared" si="0"/>
        <v>0.32139816382307207</v>
      </c>
      <c r="G33" s="123"/>
    </row>
    <row r="34" spans="1:7" s="78" customFormat="1" ht="39.75" customHeight="1">
      <c r="A34" s="123"/>
      <c r="B34" s="28">
        <v>3719750</v>
      </c>
      <c r="C34" s="46" t="s">
        <v>453</v>
      </c>
      <c r="D34" s="47">
        <v>2322546</v>
      </c>
      <c r="E34" s="47">
        <v>0</v>
      </c>
      <c r="F34" s="66">
        <f t="shared" si="0"/>
        <v>0</v>
      </c>
      <c r="G34" s="123"/>
    </row>
    <row r="35" spans="1:7" ht="57.75" customHeight="1">
      <c r="A35" s="25"/>
      <c r="B35" s="28">
        <v>3719800</v>
      </c>
      <c r="C35" s="46" t="s">
        <v>164</v>
      </c>
      <c r="D35" s="47">
        <v>1100000</v>
      </c>
      <c r="E35" s="47">
        <v>1100000</v>
      </c>
      <c r="F35" s="66">
        <f t="shared" si="0"/>
        <v>1</v>
      </c>
      <c r="G35" s="25"/>
    </row>
    <row r="36" spans="1:7" ht="21.75" customHeight="1">
      <c r="A36" s="25"/>
      <c r="B36" s="433" t="s">
        <v>273</v>
      </c>
      <c r="C36" s="433"/>
      <c r="D36" s="37">
        <f>D28+D19+D9+D33+D26</f>
        <v>23651229.41</v>
      </c>
      <c r="E36" s="37">
        <f>E28+E19+E9+E33+E26</f>
        <v>9157700.3900000006</v>
      </c>
      <c r="F36" s="38">
        <f t="shared" ref="F36" si="2">E36/D36</f>
        <v>0.38719764758309028</v>
      </c>
      <c r="G36" s="25"/>
    </row>
    <row r="37" spans="1:7" ht="15" customHeight="1">
      <c r="B37" s="29"/>
      <c r="C37" s="29"/>
      <c r="D37" s="64"/>
      <c r="E37" s="64"/>
      <c r="F37" s="64"/>
    </row>
    <row r="38" spans="1:7" s="9" customFormat="1" ht="35.25" customHeight="1">
      <c r="C38" s="432" t="s">
        <v>583</v>
      </c>
      <c r="D38" s="432"/>
      <c r="E38" s="432"/>
      <c r="F38" s="432"/>
    </row>
  </sheetData>
  <mergeCells count="10">
    <mergeCell ref="C38:F38"/>
    <mergeCell ref="B36:C36"/>
    <mergeCell ref="B1:C1"/>
    <mergeCell ref="B2:F2"/>
    <mergeCell ref="B3:F3"/>
    <mergeCell ref="B6:C6"/>
    <mergeCell ref="B7:B8"/>
    <mergeCell ref="C7:C8"/>
    <mergeCell ref="F7:F8"/>
    <mergeCell ref="E1:F1"/>
  </mergeCells>
  <pageMargins left="0.70866141732283472" right="0.70866141732283472" top="0.74803149606299213" bottom="0.74803149606299213" header="0.31496062992125984" footer="0.31496062992125984"/>
  <pageSetup paperSize="9" scale="70" fitToHeight="2" pageOrder="overThenDown"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20"/>
  <sheetViews>
    <sheetView zoomScale="70" zoomScaleNormal="70" workbookViewId="0">
      <selection activeCell="D9" sqref="D9"/>
    </sheetView>
  </sheetViews>
  <sheetFormatPr defaultRowHeight="12.75"/>
  <cols>
    <col min="1" max="1" width="16.140625" style="90" customWidth="1"/>
    <col min="2" max="2" width="18.42578125" style="90" customWidth="1"/>
    <col min="3" max="3" width="17.42578125" style="90" customWidth="1"/>
    <col min="4" max="4" width="36" style="90" customWidth="1"/>
    <col min="5" max="5" width="10" style="90" customWidth="1"/>
    <col min="6" max="7" width="9.5703125" style="90" customWidth="1"/>
    <col min="8" max="8" width="14.5703125" style="90" customWidth="1"/>
    <col min="9" max="10" width="9.140625" style="90"/>
    <col min="11" max="11" width="12.28515625" style="90" customWidth="1"/>
    <col min="12" max="12" width="11" style="90" customWidth="1"/>
    <col min="13" max="14" width="9.140625" style="90"/>
    <col min="15" max="15" width="10.85546875" style="90" customWidth="1"/>
    <col min="16" max="16" width="12.85546875" style="90" customWidth="1"/>
    <col min="17" max="256" width="9.140625" style="90"/>
    <col min="257" max="257" width="16.140625" style="90" customWidth="1"/>
    <col min="258" max="258" width="18.42578125" style="90" customWidth="1"/>
    <col min="259" max="259" width="17.42578125" style="90" customWidth="1"/>
    <col min="260" max="260" width="36" style="90" customWidth="1"/>
    <col min="261" max="261" width="10" style="90" customWidth="1"/>
    <col min="262" max="263" width="9.5703125" style="90" customWidth="1"/>
    <col min="264" max="264" width="14.5703125" style="90" customWidth="1"/>
    <col min="265" max="266" width="9.140625" style="90"/>
    <col min="267" max="267" width="12.28515625" style="90" customWidth="1"/>
    <col min="268" max="268" width="11" style="90" customWidth="1"/>
    <col min="269" max="270" width="9.140625" style="90"/>
    <col min="271" max="271" width="10.85546875" style="90" customWidth="1"/>
    <col min="272" max="272" width="12.85546875" style="90" customWidth="1"/>
    <col min="273" max="512" width="9.140625" style="90"/>
    <col min="513" max="513" width="16.140625" style="90" customWidth="1"/>
    <col min="514" max="514" width="18.42578125" style="90" customWidth="1"/>
    <col min="515" max="515" width="17.42578125" style="90" customWidth="1"/>
    <col min="516" max="516" width="36" style="90" customWidth="1"/>
    <col min="517" max="517" width="10" style="90" customWidth="1"/>
    <col min="518" max="519" width="9.5703125" style="90" customWidth="1"/>
    <col min="520" max="520" width="14.5703125" style="90" customWidth="1"/>
    <col min="521" max="522" width="9.140625" style="90"/>
    <col min="523" max="523" width="12.28515625" style="90" customWidth="1"/>
    <col min="524" max="524" width="11" style="90" customWidth="1"/>
    <col min="525" max="526" width="9.140625" style="90"/>
    <col min="527" max="527" width="10.85546875" style="90" customWidth="1"/>
    <col min="528" max="528" width="12.85546875" style="90" customWidth="1"/>
    <col min="529" max="768" width="9.140625" style="90"/>
    <col min="769" max="769" width="16.140625" style="90" customWidth="1"/>
    <col min="770" max="770" width="18.42578125" style="90" customWidth="1"/>
    <col min="771" max="771" width="17.42578125" style="90" customWidth="1"/>
    <col min="772" max="772" width="36" style="90" customWidth="1"/>
    <col min="773" max="773" width="10" style="90" customWidth="1"/>
    <col min="774" max="775" width="9.5703125" style="90" customWidth="1"/>
    <col min="776" max="776" width="14.5703125" style="90" customWidth="1"/>
    <col min="777" max="778" width="9.140625" style="90"/>
    <col min="779" max="779" width="12.28515625" style="90" customWidth="1"/>
    <col min="780" max="780" width="11" style="90" customWidth="1"/>
    <col min="781" max="782" width="9.140625" style="90"/>
    <col min="783" max="783" width="10.85546875" style="90" customWidth="1"/>
    <col min="784" max="784" width="12.85546875" style="90" customWidth="1"/>
    <col min="785" max="1024" width="9.140625" style="90"/>
    <col min="1025" max="1025" width="16.140625" style="90" customWidth="1"/>
    <col min="1026" max="1026" width="18.42578125" style="90" customWidth="1"/>
    <col min="1027" max="1027" width="17.42578125" style="90" customWidth="1"/>
    <col min="1028" max="1028" width="36" style="90" customWidth="1"/>
    <col min="1029" max="1029" width="10" style="90" customWidth="1"/>
    <col min="1030" max="1031" width="9.5703125" style="90" customWidth="1"/>
    <col min="1032" max="1032" width="14.5703125" style="90" customWidth="1"/>
    <col min="1033" max="1034" width="9.140625" style="90"/>
    <col min="1035" max="1035" width="12.28515625" style="90" customWidth="1"/>
    <col min="1036" max="1036" width="11" style="90" customWidth="1"/>
    <col min="1037" max="1038" width="9.140625" style="90"/>
    <col min="1039" max="1039" width="10.85546875" style="90" customWidth="1"/>
    <col min="1040" max="1040" width="12.85546875" style="90" customWidth="1"/>
    <col min="1041" max="1280" width="9.140625" style="90"/>
    <col min="1281" max="1281" width="16.140625" style="90" customWidth="1"/>
    <col min="1282" max="1282" width="18.42578125" style="90" customWidth="1"/>
    <col min="1283" max="1283" width="17.42578125" style="90" customWidth="1"/>
    <col min="1284" max="1284" width="36" style="90" customWidth="1"/>
    <col min="1285" max="1285" width="10" style="90" customWidth="1"/>
    <col min="1286" max="1287" width="9.5703125" style="90" customWidth="1"/>
    <col min="1288" max="1288" width="14.5703125" style="90" customWidth="1"/>
    <col min="1289" max="1290" width="9.140625" style="90"/>
    <col min="1291" max="1291" width="12.28515625" style="90" customWidth="1"/>
    <col min="1292" max="1292" width="11" style="90" customWidth="1"/>
    <col min="1293" max="1294" width="9.140625" style="90"/>
    <col min="1295" max="1295" width="10.85546875" style="90" customWidth="1"/>
    <col min="1296" max="1296" width="12.85546875" style="90" customWidth="1"/>
    <col min="1297" max="1536" width="9.140625" style="90"/>
    <col min="1537" max="1537" width="16.140625" style="90" customWidth="1"/>
    <col min="1538" max="1538" width="18.42578125" style="90" customWidth="1"/>
    <col min="1539" max="1539" width="17.42578125" style="90" customWidth="1"/>
    <col min="1540" max="1540" width="36" style="90" customWidth="1"/>
    <col min="1541" max="1541" width="10" style="90" customWidth="1"/>
    <col min="1542" max="1543" width="9.5703125" style="90" customWidth="1"/>
    <col min="1544" max="1544" width="14.5703125" style="90" customWidth="1"/>
    <col min="1545" max="1546" width="9.140625" style="90"/>
    <col min="1547" max="1547" width="12.28515625" style="90" customWidth="1"/>
    <col min="1548" max="1548" width="11" style="90" customWidth="1"/>
    <col min="1549" max="1550" width="9.140625" style="90"/>
    <col min="1551" max="1551" width="10.85546875" style="90" customWidth="1"/>
    <col min="1552" max="1552" width="12.85546875" style="90" customWidth="1"/>
    <col min="1553" max="1792" width="9.140625" style="90"/>
    <col min="1793" max="1793" width="16.140625" style="90" customWidth="1"/>
    <col min="1794" max="1794" width="18.42578125" style="90" customWidth="1"/>
    <col min="1795" max="1795" width="17.42578125" style="90" customWidth="1"/>
    <col min="1796" max="1796" width="36" style="90" customWidth="1"/>
    <col min="1797" max="1797" width="10" style="90" customWidth="1"/>
    <col min="1798" max="1799" width="9.5703125" style="90" customWidth="1"/>
    <col min="1800" max="1800" width="14.5703125" style="90" customWidth="1"/>
    <col min="1801" max="1802" width="9.140625" style="90"/>
    <col min="1803" max="1803" width="12.28515625" style="90" customWidth="1"/>
    <col min="1804" max="1804" width="11" style="90" customWidth="1"/>
    <col min="1805" max="1806" width="9.140625" style="90"/>
    <col min="1807" max="1807" width="10.85546875" style="90" customWidth="1"/>
    <col min="1808" max="1808" width="12.85546875" style="90" customWidth="1"/>
    <col min="1809" max="2048" width="9.140625" style="90"/>
    <col min="2049" max="2049" width="16.140625" style="90" customWidth="1"/>
    <col min="2050" max="2050" width="18.42578125" style="90" customWidth="1"/>
    <col min="2051" max="2051" width="17.42578125" style="90" customWidth="1"/>
    <col min="2052" max="2052" width="36" style="90" customWidth="1"/>
    <col min="2053" max="2053" width="10" style="90" customWidth="1"/>
    <col min="2054" max="2055" width="9.5703125" style="90" customWidth="1"/>
    <col min="2056" max="2056" width="14.5703125" style="90" customWidth="1"/>
    <col min="2057" max="2058" width="9.140625" style="90"/>
    <col min="2059" max="2059" width="12.28515625" style="90" customWidth="1"/>
    <col min="2060" max="2060" width="11" style="90" customWidth="1"/>
    <col min="2061" max="2062" width="9.140625" style="90"/>
    <col min="2063" max="2063" width="10.85546875" style="90" customWidth="1"/>
    <col min="2064" max="2064" width="12.85546875" style="90" customWidth="1"/>
    <col min="2065" max="2304" width="9.140625" style="90"/>
    <col min="2305" max="2305" width="16.140625" style="90" customWidth="1"/>
    <col min="2306" max="2306" width="18.42578125" style="90" customWidth="1"/>
    <col min="2307" max="2307" width="17.42578125" style="90" customWidth="1"/>
    <col min="2308" max="2308" width="36" style="90" customWidth="1"/>
    <col min="2309" max="2309" width="10" style="90" customWidth="1"/>
    <col min="2310" max="2311" width="9.5703125" style="90" customWidth="1"/>
    <col min="2312" max="2312" width="14.5703125" style="90" customWidth="1"/>
    <col min="2313" max="2314" width="9.140625" style="90"/>
    <col min="2315" max="2315" width="12.28515625" style="90" customWidth="1"/>
    <col min="2316" max="2316" width="11" style="90" customWidth="1"/>
    <col min="2317" max="2318" width="9.140625" style="90"/>
    <col min="2319" max="2319" width="10.85546875" style="90" customWidth="1"/>
    <col min="2320" max="2320" width="12.85546875" style="90" customWidth="1"/>
    <col min="2321" max="2560" width="9.140625" style="90"/>
    <col min="2561" max="2561" width="16.140625" style="90" customWidth="1"/>
    <col min="2562" max="2562" width="18.42578125" style="90" customWidth="1"/>
    <col min="2563" max="2563" width="17.42578125" style="90" customWidth="1"/>
    <col min="2564" max="2564" width="36" style="90" customWidth="1"/>
    <col min="2565" max="2565" width="10" style="90" customWidth="1"/>
    <col min="2566" max="2567" width="9.5703125" style="90" customWidth="1"/>
    <col min="2568" max="2568" width="14.5703125" style="90" customWidth="1"/>
    <col min="2569" max="2570" width="9.140625" style="90"/>
    <col min="2571" max="2571" width="12.28515625" style="90" customWidth="1"/>
    <col min="2572" max="2572" width="11" style="90" customWidth="1"/>
    <col min="2573" max="2574" width="9.140625" style="90"/>
    <col min="2575" max="2575" width="10.85546875" style="90" customWidth="1"/>
    <col min="2576" max="2576" width="12.85546875" style="90" customWidth="1"/>
    <col min="2577" max="2816" width="9.140625" style="90"/>
    <col min="2817" max="2817" width="16.140625" style="90" customWidth="1"/>
    <col min="2818" max="2818" width="18.42578125" style="90" customWidth="1"/>
    <col min="2819" max="2819" width="17.42578125" style="90" customWidth="1"/>
    <col min="2820" max="2820" width="36" style="90" customWidth="1"/>
    <col min="2821" max="2821" width="10" style="90" customWidth="1"/>
    <col min="2822" max="2823" width="9.5703125" style="90" customWidth="1"/>
    <col min="2824" max="2824" width="14.5703125" style="90" customWidth="1"/>
    <col min="2825" max="2826" width="9.140625" style="90"/>
    <col min="2827" max="2827" width="12.28515625" style="90" customWidth="1"/>
    <col min="2828" max="2828" width="11" style="90" customWidth="1"/>
    <col min="2829" max="2830" width="9.140625" style="90"/>
    <col min="2831" max="2831" width="10.85546875" style="90" customWidth="1"/>
    <col min="2832" max="2832" width="12.85546875" style="90" customWidth="1"/>
    <col min="2833" max="3072" width="9.140625" style="90"/>
    <col min="3073" max="3073" width="16.140625" style="90" customWidth="1"/>
    <col min="3074" max="3074" width="18.42578125" style="90" customWidth="1"/>
    <col min="3075" max="3075" width="17.42578125" style="90" customWidth="1"/>
    <col min="3076" max="3076" width="36" style="90" customWidth="1"/>
    <col min="3077" max="3077" width="10" style="90" customWidth="1"/>
    <col min="3078" max="3079" width="9.5703125" style="90" customWidth="1"/>
    <col min="3080" max="3080" width="14.5703125" style="90" customWidth="1"/>
    <col min="3081" max="3082" width="9.140625" style="90"/>
    <col min="3083" max="3083" width="12.28515625" style="90" customWidth="1"/>
    <col min="3084" max="3084" width="11" style="90" customWidth="1"/>
    <col min="3085" max="3086" width="9.140625" style="90"/>
    <col min="3087" max="3087" width="10.85546875" style="90" customWidth="1"/>
    <col min="3088" max="3088" width="12.85546875" style="90" customWidth="1"/>
    <col min="3089" max="3328" width="9.140625" style="90"/>
    <col min="3329" max="3329" width="16.140625" style="90" customWidth="1"/>
    <col min="3330" max="3330" width="18.42578125" style="90" customWidth="1"/>
    <col min="3331" max="3331" width="17.42578125" style="90" customWidth="1"/>
    <col min="3332" max="3332" width="36" style="90" customWidth="1"/>
    <col min="3333" max="3333" width="10" style="90" customWidth="1"/>
    <col min="3334" max="3335" width="9.5703125" style="90" customWidth="1"/>
    <col min="3336" max="3336" width="14.5703125" style="90" customWidth="1"/>
    <col min="3337" max="3338" width="9.140625" style="90"/>
    <col min="3339" max="3339" width="12.28515625" style="90" customWidth="1"/>
    <col min="3340" max="3340" width="11" style="90" customWidth="1"/>
    <col min="3341" max="3342" width="9.140625" style="90"/>
    <col min="3343" max="3343" width="10.85546875" style="90" customWidth="1"/>
    <col min="3344" max="3344" width="12.85546875" style="90" customWidth="1"/>
    <col min="3345" max="3584" width="9.140625" style="90"/>
    <col min="3585" max="3585" width="16.140625" style="90" customWidth="1"/>
    <col min="3586" max="3586" width="18.42578125" style="90" customWidth="1"/>
    <col min="3587" max="3587" width="17.42578125" style="90" customWidth="1"/>
    <col min="3588" max="3588" width="36" style="90" customWidth="1"/>
    <col min="3589" max="3589" width="10" style="90" customWidth="1"/>
    <col min="3590" max="3591" width="9.5703125" style="90" customWidth="1"/>
    <col min="3592" max="3592" width="14.5703125" style="90" customWidth="1"/>
    <col min="3593" max="3594" width="9.140625" style="90"/>
    <col min="3595" max="3595" width="12.28515625" style="90" customWidth="1"/>
    <col min="3596" max="3596" width="11" style="90" customWidth="1"/>
    <col min="3597" max="3598" width="9.140625" style="90"/>
    <col min="3599" max="3599" width="10.85546875" style="90" customWidth="1"/>
    <col min="3600" max="3600" width="12.85546875" style="90" customWidth="1"/>
    <col min="3601" max="3840" width="9.140625" style="90"/>
    <col min="3841" max="3841" width="16.140625" style="90" customWidth="1"/>
    <col min="3842" max="3842" width="18.42578125" style="90" customWidth="1"/>
    <col min="3843" max="3843" width="17.42578125" style="90" customWidth="1"/>
    <col min="3844" max="3844" width="36" style="90" customWidth="1"/>
    <col min="3845" max="3845" width="10" style="90" customWidth="1"/>
    <col min="3846" max="3847" width="9.5703125" style="90" customWidth="1"/>
    <col min="3848" max="3848" width="14.5703125" style="90" customWidth="1"/>
    <col min="3849" max="3850" width="9.140625" style="90"/>
    <col min="3851" max="3851" width="12.28515625" style="90" customWidth="1"/>
    <col min="3852" max="3852" width="11" style="90" customWidth="1"/>
    <col min="3853" max="3854" width="9.140625" style="90"/>
    <col min="3855" max="3855" width="10.85546875" style="90" customWidth="1"/>
    <col min="3856" max="3856" width="12.85546875" style="90" customWidth="1"/>
    <col min="3857" max="4096" width="9.140625" style="90"/>
    <col min="4097" max="4097" width="16.140625" style="90" customWidth="1"/>
    <col min="4098" max="4098" width="18.42578125" style="90" customWidth="1"/>
    <col min="4099" max="4099" width="17.42578125" style="90" customWidth="1"/>
    <col min="4100" max="4100" width="36" style="90" customWidth="1"/>
    <col min="4101" max="4101" width="10" style="90" customWidth="1"/>
    <col min="4102" max="4103" width="9.5703125" style="90" customWidth="1"/>
    <col min="4104" max="4104" width="14.5703125" style="90" customWidth="1"/>
    <col min="4105" max="4106" width="9.140625" style="90"/>
    <col min="4107" max="4107" width="12.28515625" style="90" customWidth="1"/>
    <col min="4108" max="4108" width="11" style="90" customWidth="1"/>
    <col min="4109" max="4110" width="9.140625" style="90"/>
    <col min="4111" max="4111" width="10.85546875" style="90" customWidth="1"/>
    <col min="4112" max="4112" width="12.85546875" style="90" customWidth="1"/>
    <col min="4113" max="4352" width="9.140625" style="90"/>
    <col min="4353" max="4353" width="16.140625" style="90" customWidth="1"/>
    <col min="4354" max="4354" width="18.42578125" style="90" customWidth="1"/>
    <col min="4355" max="4355" width="17.42578125" style="90" customWidth="1"/>
    <col min="4356" max="4356" width="36" style="90" customWidth="1"/>
    <col min="4357" max="4357" width="10" style="90" customWidth="1"/>
    <col min="4358" max="4359" width="9.5703125" style="90" customWidth="1"/>
    <col min="4360" max="4360" width="14.5703125" style="90" customWidth="1"/>
    <col min="4361" max="4362" width="9.140625" style="90"/>
    <col min="4363" max="4363" width="12.28515625" style="90" customWidth="1"/>
    <col min="4364" max="4364" width="11" style="90" customWidth="1"/>
    <col min="4365" max="4366" width="9.140625" style="90"/>
    <col min="4367" max="4367" width="10.85546875" style="90" customWidth="1"/>
    <col min="4368" max="4368" width="12.85546875" style="90" customWidth="1"/>
    <col min="4369" max="4608" width="9.140625" style="90"/>
    <col min="4609" max="4609" width="16.140625" style="90" customWidth="1"/>
    <col min="4610" max="4610" width="18.42578125" style="90" customWidth="1"/>
    <col min="4611" max="4611" width="17.42578125" style="90" customWidth="1"/>
    <col min="4612" max="4612" width="36" style="90" customWidth="1"/>
    <col min="4613" max="4613" width="10" style="90" customWidth="1"/>
    <col min="4614" max="4615" width="9.5703125" style="90" customWidth="1"/>
    <col min="4616" max="4616" width="14.5703125" style="90" customWidth="1"/>
    <col min="4617" max="4618" width="9.140625" style="90"/>
    <col min="4619" max="4619" width="12.28515625" style="90" customWidth="1"/>
    <col min="4620" max="4620" width="11" style="90" customWidth="1"/>
    <col min="4621" max="4622" width="9.140625" style="90"/>
    <col min="4623" max="4623" width="10.85546875" style="90" customWidth="1"/>
    <col min="4624" max="4624" width="12.85546875" style="90" customWidth="1"/>
    <col min="4625" max="4864" width="9.140625" style="90"/>
    <col min="4865" max="4865" width="16.140625" style="90" customWidth="1"/>
    <col min="4866" max="4866" width="18.42578125" style="90" customWidth="1"/>
    <col min="4867" max="4867" width="17.42578125" style="90" customWidth="1"/>
    <col min="4868" max="4868" width="36" style="90" customWidth="1"/>
    <col min="4869" max="4869" width="10" style="90" customWidth="1"/>
    <col min="4870" max="4871" width="9.5703125" style="90" customWidth="1"/>
    <col min="4872" max="4872" width="14.5703125" style="90" customWidth="1"/>
    <col min="4873" max="4874" width="9.140625" style="90"/>
    <col min="4875" max="4875" width="12.28515625" style="90" customWidth="1"/>
    <col min="4876" max="4876" width="11" style="90" customWidth="1"/>
    <col min="4877" max="4878" width="9.140625" style="90"/>
    <col min="4879" max="4879" width="10.85546875" style="90" customWidth="1"/>
    <col min="4880" max="4880" width="12.85546875" style="90" customWidth="1"/>
    <col min="4881" max="5120" width="9.140625" style="90"/>
    <col min="5121" max="5121" width="16.140625" style="90" customWidth="1"/>
    <col min="5122" max="5122" width="18.42578125" style="90" customWidth="1"/>
    <col min="5123" max="5123" width="17.42578125" style="90" customWidth="1"/>
    <col min="5124" max="5124" width="36" style="90" customWidth="1"/>
    <col min="5125" max="5125" width="10" style="90" customWidth="1"/>
    <col min="5126" max="5127" width="9.5703125" style="90" customWidth="1"/>
    <col min="5128" max="5128" width="14.5703125" style="90" customWidth="1"/>
    <col min="5129" max="5130" width="9.140625" style="90"/>
    <col min="5131" max="5131" width="12.28515625" style="90" customWidth="1"/>
    <col min="5132" max="5132" width="11" style="90" customWidth="1"/>
    <col min="5133" max="5134" width="9.140625" style="90"/>
    <col min="5135" max="5135" width="10.85546875" style="90" customWidth="1"/>
    <col min="5136" max="5136" width="12.85546875" style="90" customWidth="1"/>
    <col min="5137" max="5376" width="9.140625" style="90"/>
    <col min="5377" max="5377" width="16.140625" style="90" customWidth="1"/>
    <col min="5378" max="5378" width="18.42578125" style="90" customWidth="1"/>
    <col min="5379" max="5379" width="17.42578125" style="90" customWidth="1"/>
    <col min="5380" max="5380" width="36" style="90" customWidth="1"/>
    <col min="5381" max="5381" width="10" style="90" customWidth="1"/>
    <col min="5382" max="5383" width="9.5703125" style="90" customWidth="1"/>
    <col min="5384" max="5384" width="14.5703125" style="90" customWidth="1"/>
    <col min="5385" max="5386" width="9.140625" style="90"/>
    <col min="5387" max="5387" width="12.28515625" style="90" customWidth="1"/>
    <col min="5388" max="5388" width="11" style="90" customWidth="1"/>
    <col min="5389" max="5390" width="9.140625" style="90"/>
    <col min="5391" max="5391" width="10.85546875" style="90" customWidth="1"/>
    <col min="5392" max="5392" width="12.85546875" style="90" customWidth="1"/>
    <col min="5393" max="5632" width="9.140625" style="90"/>
    <col min="5633" max="5633" width="16.140625" style="90" customWidth="1"/>
    <col min="5634" max="5634" width="18.42578125" style="90" customWidth="1"/>
    <col min="5635" max="5635" width="17.42578125" style="90" customWidth="1"/>
    <col min="5636" max="5636" width="36" style="90" customWidth="1"/>
    <col min="5637" max="5637" width="10" style="90" customWidth="1"/>
    <col min="5638" max="5639" width="9.5703125" style="90" customWidth="1"/>
    <col min="5640" max="5640" width="14.5703125" style="90" customWidth="1"/>
    <col min="5641" max="5642" width="9.140625" style="90"/>
    <col min="5643" max="5643" width="12.28515625" style="90" customWidth="1"/>
    <col min="5644" max="5644" width="11" style="90" customWidth="1"/>
    <col min="5645" max="5646" width="9.140625" style="90"/>
    <col min="5647" max="5647" width="10.85546875" style="90" customWidth="1"/>
    <col min="5648" max="5648" width="12.85546875" style="90" customWidth="1"/>
    <col min="5649" max="5888" width="9.140625" style="90"/>
    <col min="5889" max="5889" width="16.140625" style="90" customWidth="1"/>
    <col min="5890" max="5890" width="18.42578125" style="90" customWidth="1"/>
    <col min="5891" max="5891" width="17.42578125" style="90" customWidth="1"/>
    <col min="5892" max="5892" width="36" style="90" customWidth="1"/>
    <col min="5893" max="5893" width="10" style="90" customWidth="1"/>
    <col min="5894" max="5895" width="9.5703125" style="90" customWidth="1"/>
    <col min="5896" max="5896" width="14.5703125" style="90" customWidth="1"/>
    <col min="5897" max="5898" width="9.140625" style="90"/>
    <col min="5899" max="5899" width="12.28515625" style="90" customWidth="1"/>
    <col min="5900" max="5900" width="11" style="90" customWidth="1"/>
    <col min="5901" max="5902" width="9.140625" style="90"/>
    <col min="5903" max="5903" width="10.85546875" style="90" customWidth="1"/>
    <col min="5904" max="5904" width="12.85546875" style="90" customWidth="1"/>
    <col min="5905" max="6144" width="9.140625" style="90"/>
    <col min="6145" max="6145" width="16.140625" style="90" customWidth="1"/>
    <col min="6146" max="6146" width="18.42578125" style="90" customWidth="1"/>
    <col min="6147" max="6147" width="17.42578125" style="90" customWidth="1"/>
    <col min="6148" max="6148" width="36" style="90" customWidth="1"/>
    <col min="6149" max="6149" width="10" style="90" customWidth="1"/>
    <col min="6150" max="6151" width="9.5703125" style="90" customWidth="1"/>
    <col min="6152" max="6152" width="14.5703125" style="90" customWidth="1"/>
    <col min="6153" max="6154" width="9.140625" style="90"/>
    <col min="6155" max="6155" width="12.28515625" style="90" customWidth="1"/>
    <col min="6156" max="6156" width="11" style="90" customWidth="1"/>
    <col min="6157" max="6158" width="9.140625" style="90"/>
    <col min="6159" max="6159" width="10.85546875" style="90" customWidth="1"/>
    <col min="6160" max="6160" width="12.85546875" style="90" customWidth="1"/>
    <col min="6161" max="6400" width="9.140625" style="90"/>
    <col min="6401" max="6401" width="16.140625" style="90" customWidth="1"/>
    <col min="6402" max="6402" width="18.42578125" style="90" customWidth="1"/>
    <col min="6403" max="6403" width="17.42578125" style="90" customWidth="1"/>
    <col min="6404" max="6404" width="36" style="90" customWidth="1"/>
    <col min="6405" max="6405" width="10" style="90" customWidth="1"/>
    <col min="6406" max="6407" width="9.5703125" style="90" customWidth="1"/>
    <col min="6408" max="6408" width="14.5703125" style="90" customWidth="1"/>
    <col min="6409" max="6410" width="9.140625" style="90"/>
    <col min="6411" max="6411" width="12.28515625" style="90" customWidth="1"/>
    <col min="6412" max="6412" width="11" style="90" customWidth="1"/>
    <col min="6413" max="6414" width="9.140625" style="90"/>
    <col min="6415" max="6415" width="10.85546875" style="90" customWidth="1"/>
    <col min="6416" max="6416" width="12.85546875" style="90" customWidth="1"/>
    <col min="6417" max="6656" width="9.140625" style="90"/>
    <col min="6657" max="6657" width="16.140625" style="90" customWidth="1"/>
    <col min="6658" max="6658" width="18.42578125" style="90" customWidth="1"/>
    <col min="6659" max="6659" width="17.42578125" style="90" customWidth="1"/>
    <col min="6660" max="6660" width="36" style="90" customWidth="1"/>
    <col min="6661" max="6661" width="10" style="90" customWidth="1"/>
    <col min="6662" max="6663" width="9.5703125" style="90" customWidth="1"/>
    <col min="6664" max="6664" width="14.5703125" style="90" customWidth="1"/>
    <col min="6665" max="6666" width="9.140625" style="90"/>
    <col min="6667" max="6667" width="12.28515625" style="90" customWidth="1"/>
    <col min="6668" max="6668" width="11" style="90" customWidth="1"/>
    <col min="6669" max="6670" width="9.140625" style="90"/>
    <col min="6671" max="6671" width="10.85546875" style="90" customWidth="1"/>
    <col min="6672" max="6672" width="12.85546875" style="90" customWidth="1"/>
    <col min="6673" max="6912" width="9.140625" style="90"/>
    <col min="6913" max="6913" width="16.140625" style="90" customWidth="1"/>
    <col min="6914" max="6914" width="18.42578125" style="90" customWidth="1"/>
    <col min="6915" max="6915" width="17.42578125" style="90" customWidth="1"/>
    <col min="6916" max="6916" width="36" style="90" customWidth="1"/>
    <col min="6917" max="6917" width="10" style="90" customWidth="1"/>
    <col min="6918" max="6919" width="9.5703125" style="90" customWidth="1"/>
    <col min="6920" max="6920" width="14.5703125" style="90" customWidth="1"/>
    <col min="6921" max="6922" width="9.140625" style="90"/>
    <col min="6923" max="6923" width="12.28515625" style="90" customWidth="1"/>
    <col min="6924" max="6924" width="11" style="90" customWidth="1"/>
    <col min="6925" max="6926" width="9.140625" style="90"/>
    <col min="6927" max="6927" width="10.85546875" style="90" customWidth="1"/>
    <col min="6928" max="6928" width="12.85546875" style="90" customWidth="1"/>
    <col min="6929" max="7168" width="9.140625" style="90"/>
    <col min="7169" max="7169" width="16.140625" style="90" customWidth="1"/>
    <col min="7170" max="7170" width="18.42578125" style="90" customWidth="1"/>
    <col min="7171" max="7171" width="17.42578125" style="90" customWidth="1"/>
    <col min="7172" max="7172" width="36" style="90" customWidth="1"/>
    <col min="7173" max="7173" width="10" style="90" customWidth="1"/>
    <col min="7174" max="7175" width="9.5703125" style="90" customWidth="1"/>
    <col min="7176" max="7176" width="14.5703125" style="90" customWidth="1"/>
    <col min="7177" max="7178" width="9.140625" style="90"/>
    <col min="7179" max="7179" width="12.28515625" style="90" customWidth="1"/>
    <col min="7180" max="7180" width="11" style="90" customWidth="1"/>
    <col min="7181" max="7182" width="9.140625" style="90"/>
    <col min="7183" max="7183" width="10.85546875" style="90" customWidth="1"/>
    <col min="7184" max="7184" width="12.85546875" style="90" customWidth="1"/>
    <col min="7185" max="7424" width="9.140625" style="90"/>
    <col min="7425" max="7425" width="16.140625" style="90" customWidth="1"/>
    <col min="7426" max="7426" width="18.42578125" style="90" customWidth="1"/>
    <col min="7427" max="7427" width="17.42578125" style="90" customWidth="1"/>
    <col min="7428" max="7428" width="36" style="90" customWidth="1"/>
    <col min="7429" max="7429" width="10" style="90" customWidth="1"/>
    <col min="7430" max="7431" width="9.5703125" style="90" customWidth="1"/>
    <col min="7432" max="7432" width="14.5703125" style="90" customWidth="1"/>
    <col min="7433" max="7434" width="9.140625" style="90"/>
    <col min="7435" max="7435" width="12.28515625" style="90" customWidth="1"/>
    <col min="7436" max="7436" width="11" style="90" customWidth="1"/>
    <col min="7437" max="7438" width="9.140625" style="90"/>
    <col min="7439" max="7439" width="10.85546875" style="90" customWidth="1"/>
    <col min="7440" max="7440" width="12.85546875" style="90" customWidth="1"/>
    <col min="7441" max="7680" width="9.140625" style="90"/>
    <col min="7681" max="7681" width="16.140625" style="90" customWidth="1"/>
    <col min="7682" max="7682" width="18.42578125" style="90" customWidth="1"/>
    <col min="7683" max="7683" width="17.42578125" style="90" customWidth="1"/>
    <col min="7684" max="7684" width="36" style="90" customWidth="1"/>
    <col min="7685" max="7685" width="10" style="90" customWidth="1"/>
    <col min="7686" max="7687" width="9.5703125" style="90" customWidth="1"/>
    <col min="7688" max="7688" width="14.5703125" style="90" customWidth="1"/>
    <col min="7689" max="7690" width="9.140625" style="90"/>
    <col min="7691" max="7691" width="12.28515625" style="90" customWidth="1"/>
    <col min="7692" max="7692" width="11" style="90" customWidth="1"/>
    <col min="7693" max="7694" width="9.140625" style="90"/>
    <col min="7695" max="7695" width="10.85546875" style="90" customWidth="1"/>
    <col min="7696" max="7696" width="12.85546875" style="90" customWidth="1"/>
    <col min="7697" max="7936" width="9.140625" style="90"/>
    <col min="7937" max="7937" width="16.140625" style="90" customWidth="1"/>
    <col min="7938" max="7938" width="18.42578125" style="90" customWidth="1"/>
    <col min="7939" max="7939" width="17.42578125" style="90" customWidth="1"/>
    <col min="7940" max="7940" width="36" style="90" customWidth="1"/>
    <col min="7941" max="7941" width="10" style="90" customWidth="1"/>
    <col min="7942" max="7943" width="9.5703125" style="90" customWidth="1"/>
    <col min="7944" max="7944" width="14.5703125" style="90" customWidth="1"/>
    <col min="7945" max="7946" width="9.140625" style="90"/>
    <col min="7947" max="7947" width="12.28515625" style="90" customWidth="1"/>
    <col min="7948" max="7948" width="11" style="90" customWidth="1"/>
    <col min="7949" max="7950" width="9.140625" style="90"/>
    <col min="7951" max="7951" width="10.85546875" style="90" customWidth="1"/>
    <col min="7952" max="7952" width="12.85546875" style="90" customWidth="1"/>
    <col min="7953" max="8192" width="9.140625" style="90"/>
    <col min="8193" max="8193" width="16.140625" style="90" customWidth="1"/>
    <col min="8194" max="8194" width="18.42578125" style="90" customWidth="1"/>
    <col min="8195" max="8195" width="17.42578125" style="90" customWidth="1"/>
    <col min="8196" max="8196" width="36" style="90" customWidth="1"/>
    <col min="8197" max="8197" width="10" style="90" customWidth="1"/>
    <col min="8198" max="8199" width="9.5703125" style="90" customWidth="1"/>
    <col min="8200" max="8200" width="14.5703125" style="90" customWidth="1"/>
    <col min="8201" max="8202" width="9.140625" style="90"/>
    <col min="8203" max="8203" width="12.28515625" style="90" customWidth="1"/>
    <col min="8204" max="8204" width="11" style="90" customWidth="1"/>
    <col min="8205" max="8206" width="9.140625" style="90"/>
    <col min="8207" max="8207" width="10.85546875" style="90" customWidth="1"/>
    <col min="8208" max="8208" width="12.85546875" style="90" customWidth="1"/>
    <col min="8209" max="8448" width="9.140625" style="90"/>
    <col min="8449" max="8449" width="16.140625" style="90" customWidth="1"/>
    <col min="8450" max="8450" width="18.42578125" style="90" customWidth="1"/>
    <col min="8451" max="8451" width="17.42578125" style="90" customWidth="1"/>
    <col min="8452" max="8452" width="36" style="90" customWidth="1"/>
    <col min="8453" max="8453" width="10" style="90" customWidth="1"/>
    <col min="8454" max="8455" width="9.5703125" style="90" customWidth="1"/>
    <col min="8456" max="8456" width="14.5703125" style="90" customWidth="1"/>
    <col min="8457" max="8458" width="9.140625" style="90"/>
    <col min="8459" max="8459" width="12.28515625" style="90" customWidth="1"/>
    <col min="8460" max="8460" width="11" style="90" customWidth="1"/>
    <col min="8461" max="8462" width="9.140625" style="90"/>
    <col min="8463" max="8463" width="10.85546875" style="90" customWidth="1"/>
    <col min="8464" max="8464" width="12.85546875" style="90" customWidth="1"/>
    <col min="8465" max="8704" width="9.140625" style="90"/>
    <col min="8705" max="8705" width="16.140625" style="90" customWidth="1"/>
    <col min="8706" max="8706" width="18.42578125" style="90" customWidth="1"/>
    <col min="8707" max="8707" width="17.42578125" style="90" customWidth="1"/>
    <col min="8708" max="8708" width="36" style="90" customWidth="1"/>
    <col min="8709" max="8709" width="10" style="90" customWidth="1"/>
    <col min="8710" max="8711" width="9.5703125" style="90" customWidth="1"/>
    <col min="8712" max="8712" width="14.5703125" style="90" customWidth="1"/>
    <col min="8713" max="8714" width="9.140625" style="90"/>
    <col min="8715" max="8715" width="12.28515625" style="90" customWidth="1"/>
    <col min="8716" max="8716" width="11" style="90" customWidth="1"/>
    <col min="8717" max="8718" width="9.140625" style="90"/>
    <col min="8719" max="8719" width="10.85546875" style="90" customWidth="1"/>
    <col min="8720" max="8720" width="12.85546875" style="90" customWidth="1"/>
    <col min="8721" max="8960" width="9.140625" style="90"/>
    <col min="8961" max="8961" width="16.140625" style="90" customWidth="1"/>
    <col min="8962" max="8962" width="18.42578125" style="90" customWidth="1"/>
    <col min="8963" max="8963" width="17.42578125" style="90" customWidth="1"/>
    <col min="8964" max="8964" width="36" style="90" customWidth="1"/>
    <col min="8965" max="8965" width="10" style="90" customWidth="1"/>
    <col min="8966" max="8967" width="9.5703125" style="90" customWidth="1"/>
    <col min="8968" max="8968" width="14.5703125" style="90" customWidth="1"/>
    <col min="8969" max="8970" width="9.140625" style="90"/>
    <col min="8971" max="8971" width="12.28515625" style="90" customWidth="1"/>
    <col min="8972" max="8972" width="11" style="90" customWidth="1"/>
    <col min="8973" max="8974" width="9.140625" style="90"/>
    <col min="8975" max="8975" width="10.85546875" style="90" customWidth="1"/>
    <col min="8976" max="8976" width="12.85546875" style="90" customWidth="1"/>
    <col min="8977" max="9216" width="9.140625" style="90"/>
    <col min="9217" max="9217" width="16.140625" style="90" customWidth="1"/>
    <col min="9218" max="9218" width="18.42578125" style="90" customWidth="1"/>
    <col min="9219" max="9219" width="17.42578125" style="90" customWidth="1"/>
    <col min="9220" max="9220" width="36" style="90" customWidth="1"/>
    <col min="9221" max="9221" width="10" style="90" customWidth="1"/>
    <col min="9222" max="9223" width="9.5703125" style="90" customWidth="1"/>
    <col min="9224" max="9224" width="14.5703125" style="90" customWidth="1"/>
    <col min="9225" max="9226" width="9.140625" style="90"/>
    <col min="9227" max="9227" width="12.28515625" style="90" customWidth="1"/>
    <col min="9228" max="9228" width="11" style="90" customWidth="1"/>
    <col min="9229" max="9230" width="9.140625" style="90"/>
    <col min="9231" max="9231" width="10.85546875" style="90" customWidth="1"/>
    <col min="9232" max="9232" width="12.85546875" style="90" customWidth="1"/>
    <col min="9233" max="9472" width="9.140625" style="90"/>
    <col min="9473" max="9473" width="16.140625" style="90" customWidth="1"/>
    <col min="9474" max="9474" width="18.42578125" style="90" customWidth="1"/>
    <col min="9475" max="9475" width="17.42578125" style="90" customWidth="1"/>
    <col min="9476" max="9476" width="36" style="90" customWidth="1"/>
    <col min="9477" max="9477" width="10" style="90" customWidth="1"/>
    <col min="9478" max="9479" width="9.5703125" style="90" customWidth="1"/>
    <col min="9480" max="9480" width="14.5703125" style="90" customWidth="1"/>
    <col min="9481" max="9482" width="9.140625" style="90"/>
    <col min="9483" max="9483" width="12.28515625" style="90" customWidth="1"/>
    <col min="9484" max="9484" width="11" style="90" customWidth="1"/>
    <col min="9485" max="9486" width="9.140625" style="90"/>
    <col min="9487" max="9487" width="10.85546875" style="90" customWidth="1"/>
    <col min="9488" max="9488" width="12.85546875" style="90" customWidth="1"/>
    <col min="9489" max="9728" width="9.140625" style="90"/>
    <col min="9729" max="9729" width="16.140625" style="90" customWidth="1"/>
    <col min="9730" max="9730" width="18.42578125" style="90" customWidth="1"/>
    <col min="9731" max="9731" width="17.42578125" style="90" customWidth="1"/>
    <col min="9732" max="9732" width="36" style="90" customWidth="1"/>
    <col min="9733" max="9733" width="10" style="90" customWidth="1"/>
    <col min="9734" max="9735" width="9.5703125" style="90" customWidth="1"/>
    <col min="9736" max="9736" width="14.5703125" style="90" customWidth="1"/>
    <col min="9737" max="9738" width="9.140625" style="90"/>
    <col min="9739" max="9739" width="12.28515625" style="90" customWidth="1"/>
    <col min="9740" max="9740" width="11" style="90" customWidth="1"/>
    <col min="9741" max="9742" width="9.140625" style="90"/>
    <col min="9743" max="9743" width="10.85546875" style="90" customWidth="1"/>
    <col min="9744" max="9744" width="12.85546875" style="90" customWidth="1"/>
    <col min="9745" max="9984" width="9.140625" style="90"/>
    <col min="9985" max="9985" width="16.140625" style="90" customWidth="1"/>
    <col min="9986" max="9986" width="18.42578125" style="90" customWidth="1"/>
    <col min="9987" max="9987" width="17.42578125" style="90" customWidth="1"/>
    <col min="9988" max="9988" width="36" style="90" customWidth="1"/>
    <col min="9989" max="9989" width="10" style="90" customWidth="1"/>
    <col min="9990" max="9991" width="9.5703125" style="90" customWidth="1"/>
    <col min="9992" max="9992" width="14.5703125" style="90" customWidth="1"/>
    <col min="9993" max="9994" width="9.140625" style="90"/>
    <col min="9995" max="9995" width="12.28515625" style="90" customWidth="1"/>
    <col min="9996" max="9996" width="11" style="90" customWidth="1"/>
    <col min="9997" max="9998" width="9.140625" style="90"/>
    <col min="9999" max="9999" width="10.85546875" style="90" customWidth="1"/>
    <col min="10000" max="10000" width="12.85546875" style="90" customWidth="1"/>
    <col min="10001" max="10240" width="9.140625" style="90"/>
    <col min="10241" max="10241" width="16.140625" style="90" customWidth="1"/>
    <col min="10242" max="10242" width="18.42578125" style="90" customWidth="1"/>
    <col min="10243" max="10243" width="17.42578125" style="90" customWidth="1"/>
    <col min="10244" max="10244" width="36" style="90" customWidth="1"/>
    <col min="10245" max="10245" width="10" style="90" customWidth="1"/>
    <col min="10246" max="10247" width="9.5703125" style="90" customWidth="1"/>
    <col min="10248" max="10248" width="14.5703125" style="90" customWidth="1"/>
    <col min="10249" max="10250" width="9.140625" style="90"/>
    <col min="10251" max="10251" width="12.28515625" style="90" customWidth="1"/>
    <col min="10252" max="10252" width="11" style="90" customWidth="1"/>
    <col min="10253" max="10254" width="9.140625" style="90"/>
    <col min="10255" max="10255" width="10.85546875" style="90" customWidth="1"/>
    <col min="10256" max="10256" width="12.85546875" style="90" customWidth="1"/>
    <col min="10257" max="10496" width="9.140625" style="90"/>
    <col min="10497" max="10497" width="16.140625" style="90" customWidth="1"/>
    <col min="10498" max="10498" width="18.42578125" style="90" customWidth="1"/>
    <col min="10499" max="10499" width="17.42578125" style="90" customWidth="1"/>
    <col min="10500" max="10500" width="36" style="90" customWidth="1"/>
    <col min="10501" max="10501" width="10" style="90" customWidth="1"/>
    <col min="10502" max="10503" width="9.5703125" style="90" customWidth="1"/>
    <col min="10504" max="10504" width="14.5703125" style="90" customWidth="1"/>
    <col min="10505" max="10506" width="9.140625" style="90"/>
    <col min="10507" max="10507" width="12.28515625" style="90" customWidth="1"/>
    <col min="10508" max="10508" width="11" style="90" customWidth="1"/>
    <col min="10509" max="10510" width="9.140625" style="90"/>
    <col min="10511" max="10511" width="10.85546875" style="90" customWidth="1"/>
    <col min="10512" max="10512" width="12.85546875" style="90" customWidth="1"/>
    <col min="10513" max="10752" width="9.140625" style="90"/>
    <col min="10753" max="10753" width="16.140625" style="90" customWidth="1"/>
    <col min="10754" max="10754" width="18.42578125" style="90" customWidth="1"/>
    <col min="10755" max="10755" width="17.42578125" style="90" customWidth="1"/>
    <col min="10756" max="10756" width="36" style="90" customWidth="1"/>
    <col min="10757" max="10757" width="10" style="90" customWidth="1"/>
    <col min="10758" max="10759" width="9.5703125" style="90" customWidth="1"/>
    <col min="10760" max="10760" width="14.5703125" style="90" customWidth="1"/>
    <col min="10761" max="10762" width="9.140625" style="90"/>
    <col min="10763" max="10763" width="12.28515625" style="90" customWidth="1"/>
    <col min="10764" max="10764" width="11" style="90" customWidth="1"/>
    <col min="10765" max="10766" width="9.140625" style="90"/>
    <col min="10767" max="10767" width="10.85546875" style="90" customWidth="1"/>
    <col min="10768" max="10768" width="12.85546875" style="90" customWidth="1"/>
    <col min="10769" max="11008" width="9.140625" style="90"/>
    <col min="11009" max="11009" width="16.140625" style="90" customWidth="1"/>
    <col min="11010" max="11010" width="18.42578125" style="90" customWidth="1"/>
    <col min="11011" max="11011" width="17.42578125" style="90" customWidth="1"/>
    <col min="11012" max="11012" width="36" style="90" customWidth="1"/>
    <col min="11013" max="11013" width="10" style="90" customWidth="1"/>
    <col min="11014" max="11015" width="9.5703125" style="90" customWidth="1"/>
    <col min="11016" max="11016" width="14.5703125" style="90" customWidth="1"/>
    <col min="11017" max="11018" width="9.140625" style="90"/>
    <col min="11019" max="11019" width="12.28515625" style="90" customWidth="1"/>
    <col min="11020" max="11020" width="11" style="90" customWidth="1"/>
    <col min="11021" max="11022" width="9.140625" style="90"/>
    <col min="11023" max="11023" width="10.85546875" style="90" customWidth="1"/>
    <col min="11024" max="11024" width="12.85546875" style="90" customWidth="1"/>
    <col min="11025" max="11264" width="9.140625" style="90"/>
    <col min="11265" max="11265" width="16.140625" style="90" customWidth="1"/>
    <col min="11266" max="11266" width="18.42578125" style="90" customWidth="1"/>
    <col min="11267" max="11267" width="17.42578125" style="90" customWidth="1"/>
    <col min="11268" max="11268" width="36" style="90" customWidth="1"/>
    <col min="11269" max="11269" width="10" style="90" customWidth="1"/>
    <col min="11270" max="11271" width="9.5703125" style="90" customWidth="1"/>
    <col min="11272" max="11272" width="14.5703125" style="90" customWidth="1"/>
    <col min="11273" max="11274" width="9.140625" style="90"/>
    <col min="11275" max="11275" width="12.28515625" style="90" customWidth="1"/>
    <col min="11276" max="11276" width="11" style="90" customWidth="1"/>
    <col min="11277" max="11278" width="9.140625" style="90"/>
    <col min="11279" max="11279" width="10.85546875" style="90" customWidth="1"/>
    <col min="11280" max="11280" width="12.85546875" style="90" customWidth="1"/>
    <col min="11281" max="11520" width="9.140625" style="90"/>
    <col min="11521" max="11521" width="16.140625" style="90" customWidth="1"/>
    <col min="11522" max="11522" width="18.42578125" style="90" customWidth="1"/>
    <col min="11523" max="11523" width="17.42578125" style="90" customWidth="1"/>
    <col min="11524" max="11524" width="36" style="90" customWidth="1"/>
    <col min="11525" max="11525" width="10" style="90" customWidth="1"/>
    <col min="11526" max="11527" width="9.5703125" style="90" customWidth="1"/>
    <col min="11528" max="11528" width="14.5703125" style="90" customWidth="1"/>
    <col min="11529" max="11530" width="9.140625" style="90"/>
    <col min="11531" max="11531" width="12.28515625" style="90" customWidth="1"/>
    <col min="11532" max="11532" width="11" style="90" customWidth="1"/>
    <col min="11533" max="11534" width="9.140625" style="90"/>
    <col min="11535" max="11535" width="10.85546875" style="90" customWidth="1"/>
    <col min="11536" max="11536" width="12.85546875" style="90" customWidth="1"/>
    <col min="11537" max="11776" width="9.140625" style="90"/>
    <col min="11777" max="11777" width="16.140625" style="90" customWidth="1"/>
    <col min="11778" max="11778" width="18.42578125" style="90" customWidth="1"/>
    <col min="11779" max="11779" width="17.42578125" style="90" customWidth="1"/>
    <col min="11780" max="11780" width="36" style="90" customWidth="1"/>
    <col min="11781" max="11781" width="10" style="90" customWidth="1"/>
    <col min="11782" max="11783" width="9.5703125" style="90" customWidth="1"/>
    <col min="11784" max="11784" width="14.5703125" style="90" customWidth="1"/>
    <col min="11785" max="11786" width="9.140625" style="90"/>
    <col min="11787" max="11787" width="12.28515625" style="90" customWidth="1"/>
    <col min="11788" max="11788" width="11" style="90" customWidth="1"/>
    <col min="11789" max="11790" width="9.140625" style="90"/>
    <col min="11791" max="11791" width="10.85546875" style="90" customWidth="1"/>
    <col min="11792" max="11792" width="12.85546875" style="90" customWidth="1"/>
    <col min="11793" max="12032" width="9.140625" style="90"/>
    <col min="12033" max="12033" width="16.140625" style="90" customWidth="1"/>
    <col min="12034" max="12034" width="18.42578125" style="90" customWidth="1"/>
    <col min="12035" max="12035" width="17.42578125" style="90" customWidth="1"/>
    <col min="12036" max="12036" width="36" style="90" customWidth="1"/>
    <col min="12037" max="12037" width="10" style="90" customWidth="1"/>
    <col min="12038" max="12039" width="9.5703125" style="90" customWidth="1"/>
    <col min="12040" max="12040" width="14.5703125" style="90" customWidth="1"/>
    <col min="12041" max="12042" width="9.140625" style="90"/>
    <col min="12043" max="12043" width="12.28515625" style="90" customWidth="1"/>
    <col min="12044" max="12044" width="11" style="90" customWidth="1"/>
    <col min="12045" max="12046" width="9.140625" style="90"/>
    <col min="12047" max="12047" width="10.85546875" style="90" customWidth="1"/>
    <col min="12048" max="12048" width="12.85546875" style="90" customWidth="1"/>
    <col min="12049" max="12288" width="9.140625" style="90"/>
    <col min="12289" max="12289" width="16.140625" style="90" customWidth="1"/>
    <col min="12290" max="12290" width="18.42578125" style="90" customWidth="1"/>
    <col min="12291" max="12291" width="17.42578125" style="90" customWidth="1"/>
    <col min="12292" max="12292" width="36" style="90" customWidth="1"/>
    <col min="12293" max="12293" width="10" style="90" customWidth="1"/>
    <col min="12294" max="12295" width="9.5703125" style="90" customWidth="1"/>
    <col min="12296" max="12296" width="14.5703125" style="90" customWidth="1"/>
    <col min="12297" max="12298" width="9.140625" style="90"/>
    <col min="12299" max="12299" width="12.28515625" style="90" customWidth="1"/>
    <col min="12300" max="12300" width="11" style="90" customWidth="1"/>
    <col min="12301" max="12302" width="9.140625" style="90"/>
    <col min="12303" max="12303" width="10.85546875" style="90" customWidth="1"/>
    <col min="12304" max="12304" width="12.85546875" style="90" customWidth="1"/>
    <col min="12305" max="12544" width="9.140625" style="90"/>
    <col min="12545" max="12545" width="16.140625" style="90" customWidth="1"/>
    <col min="12546" max="12546" width="18.42578125" style="90" customWidth="1"/>
    <col min="12547" max="12547" width="17.42578125" style="90" customWidth="1"/>
    <col min="12548" max="12548" width="36" style="90" customWidth="1"/>
    <col min="12549" max="12549" width="10" style="90" customWidth="1"/>
    <col min="12550" max="12551" width="9.5703125" style="90" customWidth="1"/>
    <col min="12552" max="12552" width="14.5703125" style="90" customWidth="1"/>
    <col min="12553" max="12554" width="9.140625" style="90"/>
    <col min="12555" max="12555" width="12.28515625" style="90" customWidth="1"/>
    <col min="12556" max="12556" width="11" style="90" customWidth="1"/>
    <col min="12557" max="12558" width="9.140625" style="90"/>
    <col min="12559" max="12559" width="10.85546875" style="90" customWidth="1"/>
    <col min="12560" max="12560" width="12.85546875" style="90" customWidth="1"/>
    <col min="12561" max="12800" width="9.140625" style="90"/>
    <col min="12801" max="12801" width="16.140625" style="90" customWidth="1"/>
    <col min="12802" max="12802" width="18.42578125" style="90" customWidth="1"/>
    <col min="12803" max="12803" width="17.42578125" style="90" customWidth="1"/>
    <col min="12804" max="12804" width="36" style="90" customWidth="1"/>
    <col min="12805" max="12805" width="10" style="90" customWidth="1"/>
    <col min="12806" max="12807" width="9.5703125" style="90" customWidth="1"/>
    <col min="12808" max="12808" width="14.5703125" style="90" customWidth="1"/>
    <col min="12809" max="12810" width="9.140625" style="90"/>
    <col min="12811" max="12811" width="12.28515625" style="90" customWidth="1"/>
    <col min="12812" max="12812" width="11" style="90" customWidth="1"/>
    <col min="12813" max="12814" width="9.140625" style="90"/>
    <col min="12815" max="12815" width="10.85546875" style="90" customWidth="1"/>
    <col min="12816" max="12816" width="12.85546875" style="90" customWidth="1"/>
    <col min="12817" max="13056" width="9.140625" style="90"/>
    <col min="13057" max="13057" width="16.140625" style="90" customWidth="1"/>
    <col min="13058" max="13058" width="18.42578125" style="90" customWidth="1"/>
    <col min="13059" max="13059" width="17.42578125" style="90" customWidth="1"/>
    <col min="13060" max="13060" width="36" style="90" customWidth="1"/>
    <col min="13061" max="13061" width="10" style="90" customWidth="1"/>
    <col min="13062" max="13063" width="9.5703125" style="90" customWidth="1"/>
    <col min="13064" max="13064" width="14.5703125" style="90" customWidth="1"/>
    <col min="13065" max="13066" width="9.140625" style="90"/>
    <col min="13067" max="13067" width="12.28515625" style="90" customWidth="1"/>
    <col min="13068" max="13068" width="11" style="90" customWidth="1"/>
    <col min="13069" max="13070" width="9.140625" style="90"/>
    <col min="13071" max="13071" width="10.85546875" style="90" customWidth="1"/>
    <col min="13072" max="13072" width="12.85546875" style="90" customWidth="1"/>
    <col min="13073" max="13312" width="9.140625" style="90"/>
    <col min="13313" max="13313" width="16.140625" style="90" customWidth="1"/>
    <col min="13314" max="13314" width="18.42578125" style="90" customWidth="1"/>
    <col min="13315" max="13315" width="17.42578125" style="90" customWidth="1"/>
    <col min="13316" max="13316" width="36" style="90" customWidth="1"/>
    <col min="13317" max="13317" width="10" style="90" customWidth="1"/>
    <col min="13318" max="13319" width="9.5703125" style="90" customWidth="1"/>
    <col min="13320" max="13320" width="14.5703125" style="90" customWidth="1"/>
    <col min="13321" max="13322" width="9.140625" style="90"/>
    <col min="13323" max="13323" width="12.28515625" style="90" customWidth="1"/>
    <col min="13324" max="13324" width="11" style="90" customWidth="1"/>
    <col min="13325" max="13326" width="9.140625" style="90"/>
    <col min="13327" max="13327" width="10.85546875" style="90" customWidth="1"/>
    <col min="13328" max="13328" width="12.85546875" style="90" customWidth="1"/>
    <col min="13329" max="13568" width="9.140625" style="90"/>
    <col min="13569" max="13569" width="16.140625" style="90" customWidth="1"/>
    <col min="13570" max="13570" width="18.42578125" style="90" customWidth="1"/>
    <col min="13571" max="13571" width="17.42578125" style="90" customWidth="1"/>
    <col min="13572" max="13572" width="36" style="90" customWidth="1"/>
    <col min="13573" max="13573" width="10" style="90" customWidth="1"/>
    <col min="13574" max="13575" width="9.5703125" style="90" customWidth="1"/>
    <col min="13576" max="13576" width="14.5703125" style="90" customWidth="1"/>
    <col min="13577" max="13578" width="9.140625" style="90"/>
    <col min="13579" max="13579" width="12.28515625" style="90" customWidth="1"/>
    <col min="13580" max="13580" width="11" style="90" customWidth="1"/>
    <col min="13581" max="13582" width="9.140625" style="90"/>
    <col min="13583" max="13583" width="10.85546875" style="90" customWidth="1"/>
    <col min="13584" max="13584" width="12.85546875" style="90" customWidth="1"/>
    <col min="13585" max="13824" width="9.140625" style="90"/>
    <col min="13825" max="13825" width="16.140625" style="90" customWidth="1"/>
    <col min="13826" max="13826" width="18.42578125" style="90" customWidth="1"/>
    <col min="13827" max="13827" width="17.42578125" style="90" customWidth="1"/>
    <col min="13828" max="13828" width="36" style="90" customWidth="1"/>
    <col min="13829" max="13829" width="10" style="90" customWidth="1"/>
    <col min="13830" max="13831" width="9.5703125" style="90" customWidth="1"/>
    <col min="13832" max="13832" width="14.5703125" style="90" customWidth="1"/>
    <col min="13833" max="13834" width="9.140625" style="90"/>
    <col min="13835" max="13835" width="12.28515625" style="90" customWidth="1"/>
    <col min="13836" max="13836" width="11" style="90" customWidth="1"/>
    <col min="13837" max="13838" width="9.140625" style="90"/>
    <col min="13839" max="13839" width="10.85546875" style="90" customWidth="1"/>
    <col min="13840" max="13840" width="12.85546875" style="90" customWidth="1"/>
    <col min="13841" max="14080" width="9.140625" style="90"/>
    <col min="14081" max="14081" width="16.140625" style="90" customWidth="1"/>
    <col min="14082" max="14082" width="18.42578125" style="90" customWidth="1"/>
    <col min="14083" max="14083" width="17.42578125" style="90" customWidth="1"/>
    <col min="14084" max="14084" width="36" style="90" customWidth="1"/>
    <col min="14085" max="14085" width="10" style="90" customWidth="1"/>
    <col min="14086" max="14087" width="9.5703125" style="90" customWidth="1"/>
    <col min="14088" max="14088" width="14.5703125" style="90" customWidth="1"/>
    <col min="14089" max="14090" width="9.140625" style="90"/>
    <col min="14091" max="14091" width="12.28515625" style="90" customWidth="1"/>
    <col min="14092" max="14092" width="11" style="90" customWidth="1"/>
    <col min="14093" max="14094" width="9.140625" style="90"/>
    <col min="14095" max="14095" width="10.85546875" style="90" customWidth="1"/>
    <col min="14096" max="14096" width="12.85546875" style="90" customWidth="1"/>
    <col min="14097" max="14336" width="9.140625" style="90"/>
    <col min="14337" max="14337" width="16.140625" style="90" customWidth="1"/>
    <col min="14338" max="14338" width="18.42578125" style="90" customWidth="1"/>
    <col min="14339" max="14339" width="17.42578125" style="90" customWidth="1"/>
    <col min="14340" max="14340" width="36" style="90" customWidth="1"/>
    <col min="14341" max="14341" width="10" style="90" customWidth="1"/>
    <col min="14342" max="14343" width="9.5703125" style="90" customWidth="1"/>
    <col min="14344" max="14344" width="14.5703125" style="90" customWidth="1"/>
    <col min="14345" max="14346" width="9.140625" style="90"/>
    <col min="14347" max="14347" width="12.28515625" style="90" customWidth="1"/>
    <col min="14348" max="14348" width="11" style="90" customWidth="1"/>
    <col min="14349" max="14350" width="9.140625" style="90"/>
    <col min="14351" max="14351" width="10.85546875" style="90" customWidth="1"/>
    <col min="14352" max="14352" width="12.85546875" style="90" customWidth="1"/>
    <col min="14353" max="14592" width="9.140625" style="90"/>
    <col min="14593" max="14593" width="16.140625" style="90" customWidth="1"/>
    <col min="14594" max="14594" width="18.42578125" style="90" customWidth="1"/>
    <col min="14595" max="14595" width="17.42578125" style="90" customWidth="1"/>
    <col min="14596" max="14596" width="36" style="90" customWidth="1"/>
    <col min="14597" max="14597" width="10" style="90" customWidth="1"/>
    <col min="14598" max="14599" width="9.5703125" style="90" customWidth="1"/>
    <col min="14600" max="14600" width="14.5703125" style="90" customWidth="1"/>
    <col min="14601" max="14602" width="9.140625" style="90"/>
    <col min="14603" max="14603" width="12.28515625" style="90" customWidth="1"/>
    <col min="14604" max="14604" width="11" style="90" customWidth="1"/>
    <col min="14605" max="14606" width="9.140625" style="90"/>
    <col min="14607" max="14607" width="10.85546875" style="90" customWidth="1"/>
    <col min="14608" max="14608" width="12.85546875" style="90" customWidth="1"/>
    <col min="14609" max="14848" width="9.140625" style="90"/>
    <col min="14849" max="14849" width="16.140625" style="90" customWidth="1"/>
    <col min="14850" max="14850" width="18.42578125" style="90" customWidth="1"/>
    <col min="14851" max="14851" width="17.42578125" style="90" customWidth="1"/>
    <col min="14852" max="14852" width="36" style="90" customWidth="1"/>
    <col min="14853" max="14853" width="10" style="90" customWidth="1"/>
    <col min="14854" max="14855" width="9.5703125" style="90" customWidth="1"/>
    <col min="14856" max="14856" width="14.5703125" style="90" customWidth="1"/>
    <col min="14857" max="14858" width="9.140625" style="90"/>
    <col min="14859" max="14859" width="12.28515625" style="90" customWidth="1"/>
    <col min="14860" max="14860" width="11" style="90" customWidth="1"/>
    <col min="14861" max="14862" width="9.140625" style="90"/>
    <col min="14863" max="14863" width="10.85546875" style="90" customWidth="1"/>
    <col min="14864" max="14864" width="12.85546875" style="90" customWidth="1"/>
    <col min="14865" max="15104" width="9.140625" style="90"/>
    <col min="15105" max="15105" width="16.140625" style="90" customWidth="1"/>
    <col min="15106" max="15106" width="18.42578125" style="90" customWidth="1"/>
    <col min="15107" max="15107" width="17.42578125" style="90" customWidth="1"/>
    <col min="15108" max="15108" width="36" style="90" customWidth="1"/>
    <col min="15109" max="15109" width="10" style="90" customWidth="1"/>
    <col min="15110" max="15111" width="9.5703125" style="90" customWidth="1"/>
    <col min="15112" max="15112" width="14.5703125" style="90" customWidth="1"/>
    <col min="15113" max="15114" width="9.140625" style="90"/>
    <col min="15115" max="15115" width="12.28515625" style="90" customWidth="1"/>
    <col min="15116" max="15116" width="11" style="90" customWidth="1"/>
    <col min="15117" max="15118" width="9.140625" style="90"/>
    <col min="15119" max="15119" width="10.85546875" style="90" customWidth="1"/>
    <col min="15120" max="15120" width="12.85546875" style="90" customWidth="1"/>
    <col min="15121" max="15360" width="9.140625" style="90"/>
    <col min="15361" max="15361" width="16.140625" style="90" customWidth="1"/>
    <col min="15362" max="15362" width="18.42578125" style="90" customWidth="1"/>
    <col min="15363" max="15363" width="17.42578125" style="90" customWidth="1"/>
    <col min="15364" max="15364" width="36" style="90" customWidth="1"/>
    <col min="15365" max="15365" width="10" style="90" customWidth="1"/>
    <col min="15366" max="15367" width="9.5703125" style="90" customWidth="1"/>
    <col min="15368" max="15368" width="14.5703125" style="90" customWidth="1"/>
    <col min="15369" max="15370" width="9.140625" style="90"/>
    <col min="15371" max="15371" width="12.28515625" style="90" customWidth="1"/>
    <col min="15372" max="15372" width="11" style="90" customWidth="1"/>
    <col min="15373" max="15374" width="9.140625" style="90"/>
    <col min="15375" max="15375" width="10.85546875" style="90" customWidth="1"/>
    <col min="15376" max="15376" width="12.85546875" style="90" customWidth="1"/>
    <col min="15377" max="15616" width="9.140625" style="90"/>
    <col min="15617" max="15617" width="16.140625" style="90" customWidth="1"/>
    <col min="15618" max="15618" width="18.42578125" style="90" customWidth="1"/>
    <col min="15619" max="15619" width="17.42578125" style="90" customWidth="1"/>
    <col min="15620" max="15620" width="36" style="90" customWidth="1"/>
    <col min="15621" max="15621" width="10" style="90" customWidth="1"/>
    <col min="15622" max="15623" width="9.5703125" style="90" customWidth="1"/>
    <col min="15624" max="15624" width="14.5703125" style="90" customWidth="1"/>
    <col min="15625" max="15626" width="9.140625" style="90"/>
    <col min="15627" max="15627" width="12.28515625" style="90" customWidth="1"/>
    <col min="15628" max="15628" width="11" style="90" customWidth="1"/>
    <col min="15629" max="15630" width="9.140625" style="90"/>
    <col min="15631" max="15631" width="10.85546875" style="90" customWidth="1"/>
    <col min="15632" max="15632" width="12.85546875" style="90" customWidth="1"/>
    <col min="15633" max="15872" width="9.140625" style="90"/>
    <col min="15873" max="15873" width="16.140625" style="90" customWidth="1"/>
    <col min="15874" max="15874" width="18.42578125" style="90" customWidth="1"/>
    <col min="15875" max="15875" width="17.42578125" style="90" customWidth="1"/>
    <col min="15876" max="15876" width="36" style="90" customWidth="1"/>
    <col min="15877" max="15877" width="10" style="90" customWidth="1"/>
    <col min="15878" max="15879" width="9.5703125" style="90" customWidth="1"/>
    <col min="15880" max="15880" width="14.5703125" style="90" customWidth="1"/>
    <col min="15881" max="15882" width="9.140625" style="90"/>
    <col min="15883" max="15883" width="12.28515625" style="90" customWidth="1"/>
    <col min="15884" max="15884" width="11" style="90" customWidth="1"/>
    <col min="15885" max="15886" width="9.140625" style="90"/>
    <col min="15887" max="15887" width="10.85546875" style="90" customWidth="1"/>
    <col min="15888" max="15888" width="12.85546875" style="90" customWidth="1"/>
    <col min="15889" max="16128" width="9.140625" style="90"/>
    <col min="16129" max="16129" width="16.140625" style="90" customWidth="1"/>
    <col min="16130" max="16130" width="18.42578125" style="90" customWidth="1"/>
    <col min="16131" max="16131" width="17.42578125" style="90" customWidth="1"/>
    <col min="16132" max="16132" width="36" style="90" customWidth="1"/>
    <col min="16133" max="16133" width="10" style="90" customWidth="1"/>
    <col min="16134" max="16135" width="9.5703125" style="90" customWidth="1"/>
    <col min="16136" max="16136" width="14.5703125" style="90" customWidth="1"/>
    <col min="16137" max="16138" width="9.140625" style="90"/>
    <col min="16139" max="16139" width="12.28515625" style="90" customWidth="1"/>
    <col min="16140" max="16140" width="11" style="90" customWidth="1"/>
    <col min="16141" max="16142" width="9.140625" style="90"/>
    <col min="16143" max="16143" width="10.85546875" style="90" customWidth="1"/>
    <col min="16144" max="16144" width="12.85546875" style="90" customWidth="1"/>
    <col min="16145" max="16384" width="9.140625" style="90"/>
  </cols>
  <sheetData>
    <row r="1" spans="1:16" ht="51" customHeight="1">
      <c r="A1" s="89"/>
      <c r="N1" s="447" t="s">
        <v>561</v>
      </c>
      <c r="O1" s="448"/>
      <c r="P1" s="448"/>
    </row>
    <row r="2" spans="1:16" ht="15.75">
      <c r="A2" s="89"/>
    </row>
    <row r="3" spans="1:16" ht="15.75">
      <c r="A3" s="89"/>
    </row>
    <row r="4" spans="1:16" ht="15.75">
      <c r="A4" s="89"/>
    </row>
    <row r="7" spans="1:16" ht="20.25">
      <c r="A7" s="91"/>
      <c r="D7" s="449" t="s">
        <v>343</v>
      </c>
      <c r="E7" s="449"/>
      <c r="F7" s="449"/>
      <c r="G7" s="449"/>
      <c r="H7" s="449"/>
      <c r="I7" s="449"/>
      <c r="J7" s="449"/>
    </row>
    <row r="8" spans="1:16" ht="20.25">
      <c r="A8" s="91"/>
      <c r="D8" s="449" t="s">
        <v>588</v>
      </c>
      <c r="E8" s="449"/>
      <c r="F8" s="449"/>
      <c r="G8" s="449"/>
      <c r="H8" s="449"/>
      <c r="I8" s="449"/>
      <c r="J8" s="449"/>
    </row>
    <row r="11" spans="1:16" ht="15.75">
      <c r="A11" s="92" t="s">
        <v>419</v>
      </c>
    </row>
    <row r="12" spans="1:16">
      <c r="A12" s="93" t="s">
        <v>344</v>
      </c>
    </row>
    <row r="13" spans="1:16" ht="15.75">
      <c r="P13" s="94" t="s">
        <v>82</v>
      </c>
    </row>
    <row r="14" spans="1:16" ht="13.5" thickBot="1"/>
    <row r="15" spans="1:16" ht="219" customHeight="1" thickBot="1">
      <c r="A15" s="443" t="s">
        <v>274</v>
      </c>
      <c r="B15" s="443" t="s">
        <v>167</v>
      </c>
      <c r="C15" s="443" t="s">
        <v>168</v>
      </c>
      <c r="D15" s="443" t="s">
        <v>169</v>
      </c>
      <c r="E15" s="445" t="s">
        <v>345</v>
      </c>
      <c r="F15" s="450"/>
      <c r="G15" s="450"/>
      <c r="H15" s="446"/>
      <c r="I15" s="445" t="s">
        <v>346</v>
      </c>
      <c r="J15" s="450"/>
      <c r="K15" s="450"/>
      <c r="L15" s="446"/>
      <c r="M15" s="445" t="s">
        <v>347</v>
      </c>
      <c r="N15" s="450"/>
      <c r="O15" s="450"/>
      <c r="P15" s="446"/>
    </row>
    <row r="16" spans="1:16" ht="31.5" customHeight="1" thickBot="1">
      <c r="A16" s="451"/>
      <c r="B16" s="451"/>
      <c r="C16" s="451"/>
      <c r="D16" s="451"/>
      <c r="E16" s="443" t="s">
        <v>81</v>
      </c>
      <c r="F16" s="445" t="s">
        <v>154</v>
      </c>
      <c r="G16" s="446"/>
      <c r="H16" s="443" t="s">
        <v>348</v>
      </c>
      <c r="I16" s="443" t="s">
        <v>81</v>
      </c>
      <c r="J16" s="445" t="s">
        <v>154</v>
      </c>
      <c r="K16" s="446"/>
      <c r="L16" s="443" t="s">
        <v>348</v>
      </c>
      <c r="M16" s="443" t="s">
        <v>81</v>
      </c>
      <c r="N16" s="445" t="s">
        <v>154</v>
      </c>
      <c r="O16" s="446"/>
      <c r="P16" s="443" t="s">
        <v>348</v>
      </c>
    </row>
    <row r="17" spans="1:16" ht="96" thickBot="1">
      <c r="A17" s="444"/>
      <c r="B17" s="444"/>
      <c r="C17" s="444"/>
      <c r="D17" s="444"/>
      <c r="E17" s="444"/>
      <c r="F17" s="95" t="s">
        <v>322</v>
      </c>
      <c r="G17" s="95" t="s">
        <v>175</v>
      </c>
      <c r="H17" s="444"/>
      <c r="I17" s="444"/>
      <c r="J17" s="95" t="s">
        <v>322</v>
      </c>
      <c r="K17" s="95" t="s">
        <v>175</v>
      </c>
      <c r="L17" s="444"/>
      <c r="M17" s="444"/>
      <c r="N17" s="95" t="s">
        <v>322</v>
      </c>
      <c r="O17" s="95" t="s">
        <v>175</v>
      </c>
      <c r="P17" s="444"/>
    </row>
    <row r="18" spans="1:16" ht="16.5" thickBot="1">
      <c r="A18" s="96">
        <v>1</v>
      </c>
      <c r="B18" s="97">
        <v>2</v>
      </c>
      <c r="C18" s="97">
        <v>3</v>
      </c>
      <c r="D18" s="97">
        <v>4</v>
      </c>
      <c r="E18" s="97">
        <v>5</v>
      </c>
      <c r="F18" s="97">
        <v>6</v>
      </c>
      <c r="G18" s="97">
        <v>7</v>
      </c>
      <c r="H18" s="97">
        <v>8</v>
      </c>
      <c r="I18" s="97">
        <v>9</v>
      </c>
      <c r="J18" s="97">
        <v>10</v>
      </c>
      <c r="K18" s="97">
        <v>11</v>
      </c>
      <c r="L18" s="97">
        <v>12</v>
      </c>
      <c r="M18" s="97">
        <v>13</v>
      </c>
      <c r="N18" s="97">
        <v>14</v>
      </c>
      <c r="O18" s="97">
        <v>15</v>
      </c>
      <c r="P18" s="97">
        <v>16</v>
      </c>
    </row>
    <row r="19" spans="1:16" ht="16.5" thickBot="1">
      <c r="A19" s="96" t="s">
        <v>349</v>
      </c>
      <c r="B19" s="97" t="s">
        <v>349</v>
      </c>
      <c r="C19" s="97" t="s">
        <v>349</v>
      </c>
      <c r="D19" s="97" t="s">
        <v>349</v>
      </c>
      <c r="E19" s="97">
        <v>0</v>
      </c>
      <c r="F19" s="97">
        <v>0</v>
      </c>
      <c r="G19" s="97">
        <v>0</v>
      </c>
      <c r="H19" s="97">
        <v>0</v>
      </c>
      <c r="I19" s="97">
        <v>0</v>
      </c>
      <c r="J19" s="97">
        <v>0</v>
      </c>
      <c r="K19" s="97">
        <v>0</v>
      </c>
      <c r="L19" s="97">
        <v>0</v>
      </c>
      <c r="M19" s="97">
        <v>0</v>
      </c>
      <c r="N19" s="97">
        <v>0</v>
      </c>
      <c r="O19" s="97">
        <v>0</v>
      </c>
      <c r="P19" s="97">
        <v>0</v>
      </c>
    </row>
    <row r="20" spans="1:16" ht="16.5" thickBot="1">
      <c r="A20" s="96" t="s">
        <v>211</v>
      </c>
      <c r="B20" s="97" t="s">
        <v>211</v>
      </c>
      <c r="C20" s="97" t="s">
        <v>211</v>
      </c>
      <c r="D20" s="98" t="s">
        <v>122</v>
      </c>
      <c r="E20" s="97">
        <v>0</v>
      </c>
      <c r="F20" s="97">
        <v>0</v>
      </c>
      <c r="G20" s="97">
        <v>0</v>
      </c>
      <c r="H20" s="97">
        <v>0</v>
      </c>
      <c r="I20" s="97">
        <v>0</v>
      </c>
      <c r="J20" s="97">
        <v>0</v>
      </c>
      <c r="K20" s="97">
        <v>0</v>
      </c>
      <c r="L20" s="97">
        <v>0</v>
      </c>
      <c r="M20" s="97">
        <v>0</v>
      </c>
      <c r="N20" s="97">
        <v>0</v>
      </c>
      <c r="O20" s="97">
        <v>0</v>
      </c>
      <c r="P20" s="97">
        <v>0</v>
      </c>
    </row>
  </sheetData>
  <mergeCells count="19">
    <mergeCell ref="A15:A17"/>
    <mergeCell ref="B15:B17"/>
    <mergeCell ref="C15:C17"/>
    <mergeCell ref="D15:D17"/>
    <mergeCell ref="E15:H15"/>
    <mergeCell ref="E16:E17"/>
    <mergeCell ref="F16:G16"/>
    <mergeCell ref="H16:H17"/>
    <mergeCell ref="I16:I17"/>
    <mergeCell ref="J16:K16"/>
    <mergeCell ref="L16:L17"/>
    <mergeCell ref="N1:P1"/>
    <mergeCell ref="D7:J7"/>
    <mergeCell ref="D8:J8"/>
    <mergeCell ref="I15:L15"/>
    <mergeCell ref="M15:P15"/>
    <mergeCell ref="M16:M17"/>
    <mergeCell ref="N16:O16"/>
    <mergeCell ref="P16:P17"/>
  </mergeCells>
  <pageMargins left="0.70866141732283472" right="0.70866141732283472" top="0.74803149606299213" bottom="0.74803149606299213" header="0.31496062992125984" footer="0.31496062992125984"/>
  <pageSetup paperSize="9" scale="6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6"/>
  <sheetViews>
    <sheetView view="pageBreakPreview" topLeftCell="B20" zoomScale="90" zoomScaleNormal="100" zoomScaleSheetLayoutView="90" workbookViewId="0">
      <selection activeCell="B6" sqref="B6"/>
    </sheetView>
  </sheetViews>
  <sheetFormatPr defaultRowHeight="12.75"/>
  <cols>
    <col min="1" max="1" width="8.85546875" style="16" hidden="1" customWidth="1"/>
    <col min="2" max="2" width="2" style="16" customWidth="1"/>
    <col min="3" max="3" width="6.5703125" style="16" customWidth="1"/>
    <col min="4" max="4" width="9.42578125" style="16" customWidth="1"/>
    <col min="5" max="5" width="11.140625" style="16" customWidth="1"/>
    <col min="6" max="6" width="27.140625" style="16" customWidth="1"/>
    <col min="7" max="7" width="10.140625" style="16" customWidth="1"/>
    <col min="8" max="8" width="25.85546875" style="16" customWidth="1"/>
    <col min="9" max="9" width="18.28515625" style="16" customWidth="1"/>
    <col min="10" max="10" width="17.7109375" style="16" customWidth="1"/>
    <col min="11" max="11" width="16.28515625" style="16" customWidth="1"/>
    <col min="12" max="12" width="11.7109375" style="16" customWidth="1"/>
    <col min="13" max="14" width="8.85546875" style="16" hidden="1" customWidth="1"/>
    <col min="15" max="15" width="13.85546875" style="16" bestFit="1" customWidth="1"/>
    <col min="16" max="16" width="9.140625" style="16" bestFit="1" customWidth="1"/>
    <col min="17" max="259" width="9.140625" style="16"/>
    <col min="260" max="260" width="0" style="16" hidden="1" customWidth="1"/>
    <col min="261" max="261" width="2" style="16" customWidth="1"/>
    <col min="262" max="262" width="6.5703125" style="16" customWidth="1"/>
    <col min="263" max="263" width="8.28515625" style="16" customWidth="1"/>
    <col min="264" max="264" width="11.140625" style="16" customWidth="1"/>
    <col min="265" max="265" width="27.140625" style="16" customWidth="1"/>
    <col min="266" max="267" width="10.140625" style="16" customWidth="1"/>
    <col min="268" max="268" width="18" style="16" customWidth="1"/>
    <col min="269" max="270" width="0" style="16" hidden="1" customWidth="1"/>
    <col min="271" max="271" width="13.85546875" style="16" bestFit="1" customWidth="1"/>
    <col min="272" max="272" width="9.140625" style="16" bestFit="1" customWidth="1"/>
    <col min="273" max="515" width="9.140625" style="16"/>
    <col min="516" max="516" width="0" style="16" hidden="1" customWidth="1"/>
    <col min="517" max="517" width="2" style="16" customWidth="1"/>
    <col min="518" max="518" width="6.5703125" style="16" customWidth="1"/>
    <col min="519" max="519" width="8.28515625" style="16" customWidth="1"/>
    <col min="520" max="520" width="11.140625" style="16" customWidth="1"/>
    <col min="521" max="521" width="27.140625" style="16" customWidth="1"/>
    <col min="522" max="523" width="10.140625" style="16" customWidth="1"/>
    <col min="524" max="524" width="18" style="16" customWidth="1"/>
    <col min="525" max="526" width="0" style="16" hidden="1" customWidth="1"/>
    <col min="527" max="527" width="13.85546875" style="16" bestFit="1" customWidth="1"/>
    <col min="528" max="528" width="9.140625" style="16" bestFit="1" customWidth="1"/>
    <col min="529" max="771" width="9.140625" style="16"/>
    <col min="772" max="772" width="0" style="16" hidden="1" customWidth="1"/>
    <col min="773" max="773" width="2" style="16" customWidth="1"/>
    <col min="774" max="774" width="6.5703125" style="16" customWidth="1"/>
    <col min="775" max="775" width="8.28515625" style="16" customWidth="1"/>
    <col min="776" max="776" width="11.140625" style="16" customWidth="1"/>
    <col min="777" max="777" width="27.140625" style="16" customWidth="1"/>
    <col min="778" max="779" width="10.140625" style="16" customWidth="1"/>
    <col min="780" max="780" width="18" style="16" customWidth="1"/>
    <col min="781" max="782" width="0" style="16" hidden="1" customWidth="1"/>
    <col min="783" max="783" width="13.85546875" style="16" bestFit="1" customWidth="1"/>
    <col min="784" max="784" width="9.140625" style="16" bestFit="1" customWidth="1"/>
    <col min="785" max="1027" width="9.140625" style="16"/>
    <col min="1028" max="1028" width="0" style="16" hidden="1" customWidth="1"/>
    <col min="1029" max="1029" width="2" style="16" customWidth="1"/>
    <col min="1030" max="1030" width="6.5703125" style="16" customWidth="1"/>
    <col min="1031" max="1031" width="8.28515625" style="16" customWidth="1"/>
    <col min="1032" max="1032" width="11.140625" style="16" customWidth="1"/>
    <col min="1033" max="1033" width="27.140625" style="16" customWidth="1"/>
    <col min="1034" max="1035" width="10.140625" style="16" customWidth="1"/>
    <col min="1036" max="1036" width="18" style="16" customWidth="1"/>
    <col min="1037" max="1038" width="0" style="16" hidden="1" customWidth="1"/>
    <col min="1039" max="1039" width="13.85546875" style="16" bestFit="1" customWidth="1"/>
    <col min="1040" max="1040" width="9.140625" style="16" bestFit="1" customWidth="1"/>
    <col min="1041" max="1283" width="9.140625" style="16"/>
    <col min="1284" max="1284" width="0" style="16" hidden="1" customWidth="1"/>
    <col min="1285" max="1285" width="2" style="16" customWidth="1"/>
    <col min="1286" max="1286" width="6.5703125" style="16" customWidth="1"/>
    <col min="1287" max="1287" width="8.28515625" style="16" customWidth="1"/>
    <col min="1288" max="1288" width="11.140625" style="16" customWidth="1"/>
    <col min="1289" max="1289" width="27.140625" style="16" customWidth="1"/>
    <col min="1290" max="1291" width="10.140625" style="16" customWidth="1"/>
    <col min="1292" max="1292" width="18" style="16" customWidth="1"/>
    <col min="1293" max="1294" width="0" style="16" hidden="1" customWidth="1"/>
    <col min="1295" max="1295" width="13.85546875" style="16" bestFit="1" customWidth="1"/>
    <col min="1296" max="1296" width="9.140625" style="16" bestFit="1" customWidth="1"/>
    <col min="1297" max="1539" width="9.140625" style="16"/>
    <col min="1540" max="1540" width="0" style="16" hidden="1" customWidth="1"/>
    <col min="1541" max="1541" width="2" style="16" customWidth="1"/>
    <col min="1542" max="1542" width="6.5703125" style="16" customWidth="1"/>
    <col min="1543" max="1543" width="8.28515625" style="16" customWidth="1"/>
    <col min="1544" max="1544" width="11.140625" style="16" customWidth="1"/>
    <col min="1545" max="1545" width="27.140625" style="16" customWidth="1"/>
    <col min="1546" max="1547" width="10.140625" style="16" customWidth="1"/>
    <col min="1548" max="1548" width="18" style="16" customWidth="1"/>
    <col min="1549" max="1550" width="0" style="16" hidden="1" customWidth="1"/>
    <col min="1551" max="1551" width="13.85546875" style="16" bestFit="1" customWidth="1"/>
    <col min="1552" max="1552" width="9.140625" style="16" bestFit="1" customWidth="1"/>
    <col min="1553" max="1795" width="9.140625" style="16"/>
    <col min="1796" max="1796" width="0" style="16" hidden="1" customWidth="1"/>
    <col min="1797" max="1797" width="2" style="16" customWidth="1"/>
    <col min="1798" max="1798" width="6.5703125" style="16" customWidth="1"/>
    <col min="1799" max="1799" width="8.28515625" style="16" customWidth="1"/>
    <col min="1800" max="1800" width="11.140625" style="16" customWidth="1"/>
    <col min="1801" max="1801" width="27.140625" style="16" customWidth="1"/>
    <col min="1802" max="1803" width="10.140625" style="16" customWidth="1"/>
    <col min="1804" max="1804" width="18" style="16" customWidth="1"/>
    <col min="1805" max="1806" width="0" style="16" hidden="1" customWidth="1"/>
    <col min="1807" max="1807" width="13.85546875" style="16" bestFit="1" customWidth="1"/>
    <col min="1808" max="1808" width="9.140625" style="16" bestFit="1" customWidth="1"/>
    <col min="1809" max="2051" width="9.140625" style="16"/>
    <col min="2052" max="2052" width="0" style="16" hidden="1" customWidth="1"/>
    <col min="2053" max="2053" width="2" style="16" customWidth="1"/>
    <col min="2054" max="2054" width="6.5703125" style="16" customWidth="1"/>
    <col min="2055" max="2055" width="8.28515625" style="16" customWidth="1"/>
    <col min="2056" max="2056" width="11.140625" style="16" customWidth="1"/>
    <col min="2057" max="2057" width="27.140625" style="16" customWidth="1"/>
    <col min="2058" max="2059" width="10.140625" style="16" customWidth="1"/>
    <col min="2060" max="2060" width="18" style="16" customWidth="1"/>
    <col min="2061" max="2062" width="0" style="16" hidden="1" customWidth="1"/>
    <col min="2063" max="2063" width="13.85546875" style="16" bestFit="1" customWidth="1"/>
    <col min="2064" max="2064" width="9.140625" style="16" bestFit="1" customWidth="1"/>
    <col min="2065" max="2307" width="9.140625" style="16"/>
    <col min="2308" max="2308" width="0" style="16" hidden="1" customWidth="1"/>
    <col min="2309" max="2309" width="2" style="16" customWidth="1"/>
    <col min="2310" max="2310" width="6.5703125" style="16" customWidth="1"/>
    <col min="2311" max="2311" width="8.28515625" style="16" customWidth="1"/>
    <col min="2312" max="2312" width="11.140625" style="16" customWidth="1"/>
    <col min="2313" max="2313" width="27.140625" style="16" customWidth="1"/>
    <col min="2314" max="2315" width="10.140625" style="16" customWidth="1"/>
    <col min="2316" max="2316" width="18" style="16" customWidth="1"/>
    <col min="2317" max="2318" width="0" style="16" hidden="1" customWidth="1"/>
    <col min="2319" max="2319" width="13.85546875" style="16" bestFit="1" customWidth="1"/>
    <col min="2320" max="2320" width="9.140625" style="16" bestFit="1" customWidth="1"/>
    <col min="2321" max="2563" width="9.140625" style="16"/>
    <col min="2564" max="2564" width="0" style="16" hidden="1" customWidth="1"/>
    <col min="2565" max="2565" width="2" style="16" customWidth="1"/>
    <col min="2566" max="2566" width="6.5703125" style="16" customWidth="1"/>
    <col min="2567" max="2567" width="8.28515625" style="16" customWidth="1"/>
    <col min="2568" max="2568" width="11.140625" style="16" customWidth="1"/>
    <col min="2569" max="2569" width="27.140625" style="16" customWidth="1"/>
    <col min="2570" max="2571" width="10.140625" style="16" customWidth="1"/>
    <col min="2572" max="2572" width="18" style="16" customWidth="1"/>
    <col min="2573" max="2574" width="0" style="16" hidden="1" customWidth="1"/>
    <col min="2575" max="2575" width="13.85546875" style="16" bestFit="1" customWidth="1"/>
    <col min="2576" max="2576" width="9.140625" style="16" bestFit="1" customWidth="1"/>
    <col min="2577" max="2819" width="9.140625" style="16"/>
    <col min="2820" max="2820" width="0" style="16" hidden="1" customWidth="1"/>
    <col min="2821" max="2821" width="2" style="16" customWidth="1"/>
    <col min="2822" max="2822" width="6.5703125" style="16" customWidth="1"/>
    <col min="2823" max="2823" width="8.28515625" style="16" customWidth="1"/>
    <col min="2824" max="2824" width="11.140625" style="16" customWidth="1"/>
    <col min="2825" max="2825" width="27.140625" style="16" customWidth="1"/>
    <col min="2826" max="2827" width="10.140625" style="16" customWidth="1"/>
    <col min="2828" max="2828" width="18" style="16" customWidth="1"/>
    <col min="2829" max="2830" width="0" style="16" hidden="1" customWidth="1"/>
    <col min="2831" max="2831" width="13.85546875" style="16" bestFit="1" customWidth="1"/>
    <col min="2832" max="2832" width="9.140625" style="16" bestFit="1" customWidth="1"/>
    <col min="2833" max="3075" width="9.140625" style="16"/>
    <col min="3076" max="3076" width="0" style="16" hidden="1" customWidth="1"/>
    <col min="3077" max="3077" width="2" style="16" customWidth="1"/>
    <col min="3078" max="3078" width="6.5703125" style="16" customWidth="1"/>
    <col min="3079" max="3079" width="8.28515625" style="16" customWidth="1"/>
    <col min="3080" max="3080" width="11.140625" style="16" customWidth="1"/>
    <col min="3081" max="3081" width="27.140625" style="16" customWidth="1"/>
    <col min="3082" max="3083" width="10.140625" style="16" customWidth="1"/>
    <col min="3084" max="3084" width="18" style="16" customWidth="1"/>
    <col min="3085" max="3086" width="0" style="16" hidden="1" customWidth="1"/>
    <col min="3087" max="3087" width="13.85546875" style="16" bestFit="1" customWidth="1"/>
    <col min="3088" max="3088" width="9.140625" style="16" bestFit="1" customWidth="1"/>
    <col min="3089" max="3331" width="9.140625" style="16"/>
    <col min="3332" max="3332" width="0" style="16" hidden="1" customWidth="1"/>
    <col min="3333" max="3333" width="2" style="16" customWidth="1"/>
    <col min="3334" max="3334" width="6.5703125" style="16" customWidth="1"/>
    <col min="3335" max="3335" width="8.28515625" style="16" customWidth="1"/>
    <col min="3336" max="3336" width="11.140625" style="16" customWidth="1"/>
    <col min="3337" max="3337" width="27.140625" style="16" customWidth="1"/>
    <col min="3338" max="3339" width="10.140625" style="16" customWidth="1"/>
    <col min="3340" max="3340" width="18" style="16" customWidth="1"/>
    <col min="3341" max="3342" width="0" style="16" hidden="1" customWidth="1"/>
    <col min="3343" max="3343" width="13.85546875" style="16" bestFit="1" customWidth="1"/>
    <col min="3344" max="3344" width="9.140625" style="16" bestFit="1" customWidth="1"/>
    <col min="3345" max="3587" width="9.140625" style="16"/>
    <col min="3588" max="3588" width="0" style="16" hidden="1" customWidth="1"/>
    <col min="3589" max="3589" width="2" style="16" customWidth="1"/>
    <col min="3590" max="3590" width="6.5703125" style="16" customWidth="1"/>
    <col min="3591" max="3591" width="8.28515625" style="16" customWidth="1"/>
    <col min="3592" max="3592" width="11.140625" style="16" customWidth="1"/>
    <col min="3593" max="3593" width="27.140625" style="16" customWidth="1"/>
    <col min="3594" max="3595" width="10.140625" style="16" customWidth="1"/>
    <col min="3596" max="3596" width="18" style="16" customWidth="1"/>
    <col min="3597" max="3598" width="0" style="16" hidden="1" customWidth="1"/>
    <col min="3599" max="3599" width="13.85546875" style="16" bestFit="1" customWidth="1"/>
    <col min="3600" max="3600" width="9.140625" style="16" bestFit="1" customWidth="1"/>
    <col min="3601" max="3843" width="9.140625" style="16"/>
    <col min="3844" max="3844" width="0" style="16" hidden="1" customWidth="1"/>
    <col min="3845" max="3845" width="2" style="16" customWidth="1"/>
    <col min="3846" max="3846" width="6.5703125" style="16" customWidth="1"/>
    <col min="3847" max="3847" width="8.28515625" style="16" customWidth="1"/>
    <col min="3848" max="3848" width="11.140625" style="16" customWidth="1"/>
    <col min="3849" max="3849" width="27.140625" style="16" customWidth="1"/>
    <col min="3850" max="3851" width="10.140625" style="16" customWidth="1"/>
    <col min="3852" max="3852" width="18" style="16" customWidth="1"/>
    <col min="3853" max="3854" width="0" style="16" hidden="1" customWidth="1"/>
    <col min="3855" max="3855" width="13.85546875" style="16" bestFit="1" customWidth="1"/>
    <col min="3856" max="3856" width="9.140625" style="16" bestFit="1" customWidth="1"/>
    <col min="3857" max="4099" width="9.140625" style="16"/>
    <col min="4100" max="4100" width="0" style="16" hidden="1" customWidth="1"/>
    <col min="4101" max="4101" width="2" style="16" customWidth="1"/>
    <col min="4102" max="4102" width="6.5703125" style="16" customWidth="1"/>
    <col min="4103" max="4103" width="8.28515625" style="16" customWidth="1"/>
    <col min="4104" max="4104" width="11.140625" style="16" customWidth="1"/>
    <col min="4105" max="4105" width="27.140625" style="16" customWidth="1"/>
    <col min="4106" max="4107" width="10.140625" style="16" customWidth="1"/>
    <col min="4108" max="4108" width="18" style="16" customWidth="1"/>
    <col min="4109" max="4110" width="0" style="16" hidden="1" customWidth="1"/>
    <col min="4111" max="4111" width="13.85546875" style="16" bestFit="1" customWidth="1"/>
    <col min="4112" max="4112" width="9.140625" style="16" bestFit="1" customWidth="1"/>
    <col min="4113" max="4355" width="9.140625" style="16"/>
    <col min="4356" max="4356" width="0" style="16" hidden="1" customWidth="1"/>
    <col min="4357" max="4357" width="2" style="16" customWidth="1"/>
    <col min="4358" max="4358" width="6.5703125" style="16" customWidth="1"/>
    <col min="4359" max="4359" width="8.28515625" style="16" customWidth="1"/>
    <col min="4360" max="4360" width="11.140625" style="16" customWidth="1"/>
    <col min="4361" max="4361" width="27.140625" style="16" customWidth="1"/>
    <col min="4362" max="4363" width="10.140625" style="16" customWidth="1"/>
    <col min="4364" max="4364" width="18" style="16" customWidth="1"/>
    <col min="4365" max="4366" width="0" style="16" hidden="1" customWidth="1"/>
    <col min="4367" max="4367" width="13.85546875" style="16" bestFit="1" customWidth="1"/>
    <col min="4368" max="4368" width="9.140625" style="16" bestFit="1" customWidth="1"/>
    <col min="4369" max="4611" width="9.140625" style="16"/>
    <col min="4612" max="4612" width="0" style="16" hidden="1" customWidth="1"/>
    <col min="4613" max="4613" width="2" style="16" customWidth="1"/>
    <col min="4614" max="4614" width="6.5703125" style="16" customWidth="1"/>
    <col min="4615" max="4615" width="8.28515625" style="16" customWidth="1"/>
    <col min="4616" max="4616" width="11.140625" style="16" customWidth="1"/>
    <col min="4617" max="4617" width="27.140625" style="16" customWidth="1"/>
    <col min="4618" max="4619" width="10.140625" style="16" customWidth="1"/>
    <col min="4620" max="4620" width="18" style="16" customWidth="1"/>
    <col min="4621" max="4622" width="0" style="16" hidden="1" customWidth="1"/>
    <col min="4623" max="4623" width="13.85546875" style="16" bestFit="1" customWidth="1"/>
    <col min="4624" max="4624" width="9.140625" style="16" bestFit="1" customWidth="1"/>
    <col min="4625" max="4867" width="9.140625" style="16"/>
    <col min="4868" max="4868" width="0" style="16" hidden="1" customWidth="1"/>
    <col min="4869" max="4869" width="2" style="16" customWidth="1"/>
    <col min="4870" max="4870" width="6.5703125" style="16" customWidth="1"/>
    <col min="4871" max="4871" width="8.28515625" style="16" customWidth="1"/>
    <col min="4872" max="4872" width="11.140625" style="16" customWidth="1"/>
    <col min="4873" max="4873" width="27.140625" style="16" customWidth="1"/>
    <col min="4874" max="4875" width="10.140625" style="16" customWidth="1"/>
    <col min="4876" max="4876" width="18" style="16" customWidth="1"/>
    <col min="4877" max="4878" width="0" style="16" hidden="1" customWidth="1"/>
    <col min="4879" max="4879" width="13.85546875" style="16" bestFit="1" customWidth="1"/>
    <col min="4880" max="4880" width="9.140625" style="16" bestFit="1" customWidth="1"/>
    <col min="4881" max="5123" width="9.140625" style="16"/>
    <col min="5124" max="5124" width="0" style="16" hidden="1" customWidth="1"/>
    <col min="5125" max="5125" width="2" style="16" customWidth="1"/>
    <col min="5126" max="5126" width="6.5703125" style="16" customWidth="1"/>
    <col min="5127" max="5127" width="8.28515625" style="16" customWidth="1"/>
    <col min="5128" max="5128" width="11.140625" style="16" customWidth="1"/>
    <col min="5129" max="5129" width="27.140625" style="16" customWidth="1"/>
    <col min="5130" max="5131" width="10.140625" style="16" customWidth="1"/>
    <col min="5132" max="5132" width="18" style="16" customWidth="1"/>
    <col min="5133" max="5134" width="0" style="16" hidden="1" customWidth="1"/>
    <col min="5135" max="5135" width="13.85546875" style="16" bestFit="1" customWidth="1"/>
    <col min="5136" max="5136" width="9.140625" style="16" bestFit="1" customWidth="1"/>
    <col min="5137" max="5379" width="9.140625" style="16"/>
    <col min="5380" max="5380" width="0" style="16" hidden="1" customWidth="1"/>
    <col min="5381" max="5381" width="2" style="16" customWidth="1"/>
    <col min="5382" max="5382" width="6.5703125" style="16" customWidth="1"/>
    <col min="5383" max="5383" width="8.28515625" style="16" customWidth="1"/>
    <col min="5384" max="5384" width="11.140625" style="16" customWidth="1"/>
    <col min="5385" max="5385" width="27.140625" style="16" customWidth="1"/>
    <col min="5386" max="5387" width="10.140625" style="16" customWidth="1"/>
    <col min="5388" max="5388" width="18" style="16" customWidth="1"/>
    <col min="5389" max="5390" width="0" style="16" hidden="1" customWidth="1"/>
    <col min="5391" max="5391" width="13.85546875" style="16" bestFit="1" customWidth="1"/>
    <col min="5392" max="5392" width="9.140625" style="16" bestFit="1" customWidth="1"/>
    <col min="5393" max="5635" width="9.140625" style="16"/>
    <col min="5636" max="5636" width="0" style="16" hidden="1" customWidth="1"/>
    <col min="5637" max="5637" width="2" style="16" customWidth="1"/>
    <col min="5638" max="5638" width="6.5703125" style="16" customWidth="1"/>
    <col min="5639" max="5639" width="8.28515625" style="16" customWidth="1"/>
    <col min="5640" max="5640" width="11.140625" style="16" customWidth="1"/>
    <col min="5641" max="5641" width="27.140625" style="16" customWidth="1"/>
    <col min="5642" max="5643" width="10.140625" style="16" customWidth="1"/>
    <col min="5644" max="5644" width="18" style="16" customWidth="1"/>
    <col min="5645" max="5646" width="0" style="16" hidden="1" customWidth="1"/>
    <col min="5647" max="5647" width="13.85546875" style="16" bestFit="1" customWidth="1"/>
    <col min="5648" max="5648" width="9.140625" style="16" bestFit="1" customWidth="1"/>
    <col min="5649" max="5891" width="9.140625" style="16"/>
    <col min="5892" max="5892" width="0" style="16" hidden="1" customWidth="1"/>
    <col min="5893" max="5893" width="2" style="16" customWidth="1"/>
    <col min="5894" max="5894" width="6.5703125" style="16" customWidth="1"/>
    <col min="5895" max="5895" width="8.28515625" style="16" customWidth="1"/>
    <col min="5896" max="5896" width="11.140625" style="16" customWidth="1"/>
    <col min="5897" max="5897" width="27.140625" style="16" customWidth="1"/>
    <col min="5898" max="5899" width="10.140625" style="16" customWidth="1"/>
    <col min="5900" max="5900" width="18" style="16" customWidth="1"/>
    <col min="5901" max="5902" width="0" style="16" hidden="1" customWidth="1"/>
    <col min="5903" max="5903" width="13.85546875" style="16" bestFit="1" customWidth="1"/>
    <col min="5904" max="5904" width="9.140625" style="16" bestFit="1" customWidth="1"/>
    <col min="5905" max="6147" width="9.140625" style="16"/>
    <col min="6148" max="6148" width="0" style="16" hidden="1" customWidth="1"/>
    <col min="6149" max="6149" width="2" style="16" customWidth="1"/>
    <col min="6150" max="6150" width="6.5703125" style="16" customWidth="1"/>
    <col min="6151" max="6151" width="8.28515625" style="16" customWidth="1"/>
    <col min="6152" max="6152" width="11.140625" style="16" customWidth="1"/>
    <col min="6153" max="6153" width="27.140625" style="16" customWidth="1"/>
    <col min="6154" max="6155" width="10.140625" style="16" customWidth="1"/>
    <col min="6156" max="6156" width="18" style="16" customWidth="1"/>
    <col min="6157" max="6158" width="0" style="16" hidden="1" customWidth="1"/>
    <col min="6159" max="6159" width="13.85546875" style="16" bestFit="1" customWidth="1"/>
    <col min="6160" max="6160" width="9.140625" style="16" bestFit="1" customWidth="1"/>
    <col min="6161" max="6403" width="9.140625" style="16"/>
    <col min="6404" max="6404" width="0" style="16" hidden="1" customWidth="1"/>
    <col min="6405" max="6405" width="2" style="16" customWidth="1"/>
    <col min="6406" max="6406" width="6.5703125" style="16" customWidth="1"/>
    <col min="6407" max="6407" width="8.28515625" style="16" customWidth="1"/>
    <col min="6408" max="6408" width="11.140625" style="16" customWidth="1"/>
    <col min="6409" max="6409" width="27.140625" style="16" customWidth="1"/>
    <col min="6410" max="6411" width="10.140625" style="16" customWidth="1"/>
    <col min="6412" max="6412" width="18" style="16" customWidth="1"/>
    <col min="6413" max="6414" width="0" style="16" hidden="1" customWidth="1"/>
    <col min="6415" max="6415" width="13.85546875" style="16" bestFit="1" customWidth="1"/>
    <col min="6416" max="6416" width="9.140625" style="16" bestFit="1" customWidth="1"/>
    <col min="6417" max="6659" width="9.140625" style="16"/>
    <col min="6660" max="6660" width="0" style="16" hidden="1" customWidth="1"/>
    <col min="6661" max="6661" width="2" style="16" customWidth="1"/>
    <col min="6662" max="6662" width="6.5703125" style="16" customWidth="1"/>
    <col min="6663" max="6663" width="8.28515625" style="16" customWidth="1"/>
    <col min="6664" max="6664" width="11.140625" style="16" customWidth="1"/>
    <col min="6665" max="6665" width="27.140625" style="16" customWidth="1"/>
    <col min="6666" max="6667" width="10.140625" style="16" customWidth="1"/>
    <col min="6668" max="6668" width="18" style="16" customWidth="1"/>
    <col min="6669" max="6670" width="0" style="16" hidden="1" customWidth="1"/>
    <col min="6671" max="6671" width="13.85546875" style="16" bestFit="1" customWidth="1"/>
    <col min="6672" max="6672" width="9.140625" style="16" bestFit="1" customWidth="1"/>
    <col min="6673" max="6915" width="9.140625" style="16"/>
    <col min="6916" max="6916" width="0" style="16" hidden="1" customWidth="1"/>
    <col min="6917" max="6917" width="2" style="16" customWidth="1"/>
    <col min="6918" max="6918" width="6.5703125" style="16" customWidth="1"/>
    <col min="6919" max="6919" width="8.28515625" style="16" customWidth="1"/>
    <col min="6920" max="6920" width="11.140625" style="16" customWidth="1"/>
    <col min="6921" max="6921" width="27.140625" style="16" customWidth="1"/>
    <col min="6922" max="6923" width="10.140625" style="16" customWidth="1"/>
    <col min="6924" max="6924" width="18" style="16" customWidth="1"/>
    <col min="6925" max="6926" width="0" style="16" hidden="1" customWidth="1"/>
    <col min="6927" max="6927" width="13.85546875" style="16" bestFit="1" customWidth="1"/>
    <col min="6928" max="6928" width="9.140625" style="16" bestFit="1" customWidth="1"/>
    <col min="6929" max="7171" width="9.140625" style="16"/>
    <col min="7172" max="7172" width="0" style="16" hidden="1" customWidth="1"/>
    <col min="7173" max="7173" width="2" style="16" customWidth="1"/>
    <col min="7174" max="7174" width="6.5703125" style="16" customWidth="1"/>
    <col min="7175" max="7175" width="8.28515625" style="16" customWidth="1"/>
    <col min="7176" max="7176" width="11.140625" style="16" customWidth="1"/>
    <col min="7177" max="7177" width="27.140625" style="16" customWidth="1"/>
    <col min="7178" max="7179" width="10.140625" style="16" customWidth="1"/>
    <col min="7180" max="7180" width="18" style="16" customWidth="1"/>
    <col min="7181" max="7182" width="0" style="16" hidden="1" customWidth="1"/>
    <col min="7183" max="7183" width="13.85546875" style="16" bestFit="1" customWidth="1"/>
    <col min="7184" max="7184" width="9.140625" style="16" bestFit="1" customWidth="1"/>
    <col min="7185" max="7427" width="9.140625" style="16"/>
    <col min="7428" max="7428" width="0" style="16" hidden="1" customWidth="1"/>
    <col min="7429" max="7429" width="2" style="16" customWidth="1"/>
    <col min="7430" max="7430" width="6.5703125" style="16" customWidth="1"/>
    <col min="7431" max="7431" width="8.28515625" style="16" customWidth="1"/>
    <col min="7432" max="7432" width="11.140625" style="16" customWidth="1"/>
    <col min="7433" max="7433" width="27.140625" style="16" customWidth="1"/>
    <col min="7434" max="7435" width="10.140625" style="16" customWidth="1"/>
    <col min="7436" max="7436" width="18" style="16" customWidth="1"/>
    <col min="7437" max="7438" width="0" style="16" hidden="1" customWidth="1"/>
    <col min="7439" max="7439" width="13.85546875" style="16" bestFit="1" customWidth="1"/>
    <col min="7440" max="7440" width="9.140625" style="16" bestFit="1" customWidth="1"/>
    <col min="7441" max="7683" width="9.140625" style="16"/>
    <col min="7684" max="7684" width="0" style="16" hidden="1" customWidth="1"/>
    <col min="7685" max="7685" width="2" style="16" customWidth="1"/>
    <col min="7686" max="7686" width="6.5703125" style="16" customWidth="1"/>
    <col min="7687" max="7687" width="8.28515625" style="16" customWidth="1"/>
    <col min="7688" max="7688" width="11.140625" style="16" customWidth="1"/>
    <col min="7689" max="7689" width="27.140625" style="16" customWidth="1"/>
    <col min="7690" max="7691" width="10.140625" style="16" customWidth="1"/>
    <col min="7692" max="7692" width="18" style="16" customWidth="1"/>
    <col min="7693" max="7694" width="0" style="16" hidden="1" customWidth="1"/>
    <col min="7695" max="7695" width="13.85546875" style="16" bestFit="1" customWidth="1"/>
    <col min="7696" max="7696" width="9.140625" style="16" bestFit="1" customWidth="1"/>
    <col min="7697" max="7939" width="9.140625" style="16"/>
    <col min="7940" max="7940" width="0" style="16" hidden="1" customWidth="1"/>
    <col min="7941" max="7941" width="2" style="16" customWidth="1"/>
    <col min="7942" max="7942" width="6.5703125" style="16" customWidth="1"/>
    <col min="7943" max="7943" width="8.28515625" style="16" customWidth="1"/>
    <col min="7944" max="7944" width="11.140625" style="16" customWidth="1"/>
    <col min="7945" max="7945" width="27.140625" style="16" customWidth="1"/>
    <col min="7946" max="7947" width="10.140625" style="16" customWidth="1"/>
    <col min="7948" max="7948" width="18" style="16" customWidth="1"/>
    <col min="7949" max="7950" width="0" style="16" hidden="1" customWidth="1"/>
    <col min="7951" max="7951" width="13.85546875" style="16" bestFit="1" customWidth="1"/>
    <col min="7952" max="7952" width="9.140625" style="16" bestFit="1" customWidth="1"/>
    <col min="7953" max="8195" width="9.140625" style="16"/>
    <col min="8196" max="8196" width="0" style="16" hidden="1" customWidth="1"/>
    <col min="8197" max="8197" width="2" style="16" customWidth="1"/>
    <col min="8198" max="8198" width="6.5703125" style="16" customWidth="1"/>
    <col min="8199" max="8199" width="8.28515625" style="16" customWidth="1"/>
    <col min="8200" max="8200" width="11.140625" style="16" customWidth="1"/>
    <col min="8201" max="8201" width="27.140625" style="16" customWidth="1"/>
    <col min="8202" max="8203" width="10.140625" style="16" customWidth="1"/>
    <col min="8204" max="8204" width="18" style="16" customWidth="1"/>
    <col min="8205" max="8206" width="0" style="16" hidden="1" customWidth="1"/>
    <col min="8207" max="8207" width="13.85546875" style="16" bestFit="1" customWidth="1"/>
    <col min="8208" max="8208" width="9.140625" style="16" bestFit="1" customWidth="1"/>
    <col min="8209" max="8451" width="9.140625" style="16"/>
    <col min="8452" max="8452" width="0" style="16" hidden="1" customWidth="1"/>
    <col min="8453" max="8453" width="2" style="16" customWidth="1"/>
    <col min="8454" max="8454" width="6.5703125" style="16" customWidth="1"/>
    <col min="8455" max="8455" width="8.28515625" style="16" customWidth="1"/>
    <col min="8456" max="8456" width="11.140625" style="16" customWidth="1"/>
    <col min="8457" max="8457" width="27.140625" style="16" customWidth="1"/>
    <col min="8458" max="8459" width="10.140625" style="16" customWidth="1"/>
    <col min="8460" max="8460" width="18" style="16" customWidth="1"/>
    <col min="8461" max="8462" width="0" style="16" hidden="1" customWidth="1"/>
    <col min="8463" max="8463" width="13.85546875" style="16" bestFit="1" customWidth="1"/>
    <col min="8464" max="8464" width="9.140625" style="16" bestFit="1" customWidth="1"/>
    <col min="8465" max="8707" width="9.140625" style="16"/>
    <col min="8708" max="8708" width="0" style="16" hidden="1" customWidth="1"/>
    <col min="8709" max="8709" width="2" style="16" customWidth="1"/>
    <col min="8710" max="8710" width="6.5703125" style="16" customWidth="1"/>
    <col min="8711" max="8711" width="8.28515625" style="16" customWidth="1"/>
    <col min="8712" max="8712" width="11.140625" style="16" customWidth="1"/>
    <col min="8713" max="8713" width="27.140625" style="16" customWidth="1"/>
    <col min="8714" max="8715" width="10.140625" style="16" customWidth="1"/>
    <col min="8716" max="8716" width="18" style="16" customWidth="1"/>
    <col min="8717" max="8718" width="0" style="16" hidden="1" customWidth="1"/>
    <col min="8719" max="8719" width="13.85546875" style="16" bestFit="1" customWidth="1"/>
    <col min="8720" max="8720" width="9.140625" style="16" bestFit="1" customWidth="1"/>
    <col min="8721" max="8963" width="9.140625" style="16"/>
    <col min="8964" max="8964" width="0" style="16" hidden="1" customWidth="1"/>
    <col min="8965" max="8965" width="2" style="16" customWidth="1"/>
    <col min="8966" max="8966" width="6.5703125" style="16" customWidth="1"/>
    <col min="8967" max="8967" width="8.28515625" style="16" customWidth="1"/>
    <col min="8968" max="8968" width="11.140625" style="16" customWidth="1"/>
    <col min="8969" max="8969" width="27.140625" style="16" customWidth="1"/>
    <col min="8970" max="8971" width="10.140625" style="16" customWidth="1"/>
    <col min="8972" max="8972" width="18" style="16" customWidth="1"/>
    <col min="8973" max="8974" width="0" style="16" hidden="1" customWidth="1"/>
    <col min="8975" max="8975" width="13.85546875" style="16" bestFit="1" customWidth="1"/>
    <col min="8976" max="8976" width="9.140625" style="16" bestFit="1" customWidth="1"/>
    <col min="8977" max="9219" width="9.140625" style="16"/>
    <col min="9220" max="9220" width="0" style="16" hidden="1" customWidth="1"/>
    <col min="9221" max="9221" width="2" style="16" customWidth="1"/>
    <col min="9222" max="9222" width="6.5703125" style="16" customWidth="1"/>
    <col min="9223" max="9223" width="8.28515625" style="16" customWidth="1"/>
    <col min="9224" max="9224" width="11.140625" style="16" customWidth="1"/>
    <col min="9225" max="9225" width="27.140625" style="16" customWidth="1"/>
    <col min="9226" max="9227" width="10.140625" style="16" customWidth="1"/>
    <col min="9228" max="9228" width="18" style="16" customWidth="1"/>
    <col min="9229" max="9230" width="0" style="16" hidden="1" customWidth="1"/>
    <col min="9231" max="9231" width="13.85546875" style="16" bestFit="1" customWidth="1"/>
    <col min="9232" max="9232" width="9.140625" style="16" bestFit="1" customWidth="1"/>
    <col min="9233" max="9475" width="9.140625" style="16"/>
    <col min="9476" max="9476" width="0" style="16" hidden="1" customWidth="1"/>
    <col min="9477" max="9477" width="2" style="16" customWidth="1"/>
    <col min="9478" max="9478" width="6.5703125" style="16" customWidth="1"/>
    <col min="9479" max="9479" width="8.28515625" style="16" customWidth="1"/>
    <col min="9480" max="9480" width="11.140625" style="16" customWidth="1"/>
    <col min="9481" max="9481" width="27.140625" style="16" customWidth="1"/>
    <col min="9482" max="9483" width="10.140625" style="16" customWidth="1"/>
    <col min="9484" max="9484" width="18" style="16" customWidth="1"/>
    <col min="9485" max="9486" width="0" style="16" hidden="1" customWidth="1"/>
    <col min="9487" max="9487" width="13.85546875" style="16" bestFit="1" customWidth="1"/>
    <col min="9488" max="9488" width="9.140625" style="16" bestFit="1" customWidth="1"/>
    <col min="9489" max="9731" width="9.140625" style="16"/>
    <col min="9732" max="9732" width="0" style="16" hidden="1" customWidth="1"/>
    <col min="9733" max="9733" width="2" style="16" customWidth="1"/>
    <col min="9734" max="9734" width="6.5703125" style="16" customWidth="1"/>
    <col min="9735" max="9735" width="8.28515625" style="16" customWidth="1"/>
    <col min="9736" max="9736" width="11.140625" style="16" customWidth="1"/>
    <col min="9737" max="9737" width="27.140625" style="16" customWidth="1"/>
    <col min="9738" max="9739" width="10.140625" style="16" customWidth="1"/>
    <col min="9740" max="9740" width="18" style="16" customWidth="1"/>
    <col min="9741" max="9742" width="0" style="16" hidden="1" customWidth="1"/>
    <col min="9743" max="9743" width="13.85546875" style="16" bestFit="1" customWidth="1"/>
    <col min="9744" max="9744" width="9.140625" style="16" bestFit="1" customWidth="1"/>
    <col min="9745" max="9987" width="9.140625" style="16"/>
    <col min="9988" max="9988" width="0" style="16" hidden="1" customWidth="1"/>
    <col min="9989" max="9989" width="2" style="16" customWidth="1"/>
    <col min="9990" max="9990" width="6.5703125" style="16" customWidth="1"/>
    <col min="9991" max="9991" width="8.28515625" style="16" customWidth="1"/>
    <col min="9992" max="9992" width="11.140625" style="16" customWidth="1"/>
    <col min="9993" max="9993" width="27.140625" style="16" customWidth="1"/>
    <col min="9994" max="9995" width="10.140625" style="16" customWidth="1"/>
    <col min="9996" max="9996" width="18" style="16" customWidth="1"/>
    <col min="9997" max="9998" width="0" style="16" hidden="1" customWidth="1"/>
    <col min="9999" max="9999" width="13.85546875" style="16" bestFit="1" customWidth="1"/>
    <col min="10000" max="10000" width="9.140625" style="16" bestFit="1" customWidth="1"/>
    <col min="10001" max="10243" width="9.140625" style="16"/>
    <col min="10244" max="10244" width="0" style="16" hidden="1" customWidth="1"/>
    <col min="10245" max="10245" width="2" style="16" customWidth="1"/>
    <col min="10246" max="10246" width="6.5703125" style="16" customWidth="1"/>
    <col min="10247" max="10247" width="8.28515625" style="16" customWidth="1"/>
    <col min="10248" max="10248" width="11.140625" style="16" customWidth="1"/>
    <col min="10249" max="10249" width="27.140625" style="16" customWidth="1"/>
    <col min="10250" max="10251" width="10.140625" style="16" customWidth="1"/>
    <col min="10252" max="10252" width="18" style="16" customWidth="1"/>
    <col min="10253" max="10254" width="0" style="16" hidden="1" customWidth="1"/>
    <col min="10255" max="10255" width="13.85546875" style="16" bestFit="1" customWidth="1"/>
    <col min="10256" max="10256" width="9.140625" style="16" bestFit="1" customWidth="1"/>
    <col min="10257" max="10499" width="9.140625" style="16"/>
    <col min="10500" max="10500" width="0" style="16" hidden="1" customWidth="1"/>
    <col min="10501" max="10501" width="2" style="16" customWidth="1"/>
    <col min="10502" max="10502" width="6.5703125" style="16" customWidth="1"/>
    <col min="10503" max="10503" width="8.28515625" style="16" customWidth="1"/>
    <col min="10504" max="10504" width="11.140625" style="16" customWidth="1"/>
    <col min="10505" max="10505" width="27.140625" style="16" customWidth="1"/>
    <col min="10506" max="10507" width="10.140625" style="16" customWidth="1"/>
    <col min="10508" max="10508" width="18" style="16" customWidth="1"/>
    <col min="10509" max="10510" width="0" style="16" hidden="1" customWidth="1"/>
    <col min="10511" max="10511" width="13.85546875" style="16" bestFit="1" customWidth="1"/>
    <col min="10512" max="10512" width="9.140625" style="16" bestFit="1" customWidth="1"/>
    <col min="10513" max="10755" width="9.140625" style="16"/>
    <col min="10756" max="10756" width="0" style="16" hidden="1" customWidth="1"/>
    <col min="10757" max="10757" width="2" style="16" customWidth="1"/>
    <col min="10758" max="10758" width="6.5703125" style="16" customWidth="1"/>
    <col min="10759" max="10759" width="8.28515625" style="16" customWidth="1"/>
    <col min="10760" max="10760" width="11.140625" style="16" customWidth="1"/>
    <col min="10761" max="10761" width="27.140625" style="16" customWidth="1"/>
    <col min="10762" max="10763" width="10.140625" style="16" customWidth="1"/>
    <col min="10764" max="10764" width="18" style="16" customWidth="1"/>
    <col min="10765" max="10766" width="0" style="16" hidden="1" customWidth="1"/>
    <col min="10767" max="10767" width="13.85546875" style="16" bestFit="1" customWidth="1"/>
    <col min="10768" max="10768" width="9.140625" style="16" bestFit="1" customWidth="1"/>
    <col min="10769" max="11011" width="9.140625" style="16"/>
    <col min="11012" max="11012" width="0" style="16" hidden="1" customWidth="1"/>
    <col min="11013" max="11013" width="2" style="16" customWidth="1"/>
    <col min="11014" max="11014" width="6.5703125" style="16" customWidth="1"/>
    <col min="11015" max="11015" width="8.28515625" style="16" customWidth="1"/>
    <col min="11016" max="11016" width="11.140625" style="16" customWidth="1"/>
    <col min="11017" max="11017" width="27.140625" style="16" customWidth="1"/>
    <col min="11018" max="11019" width="10.140625" style="16" customWidth="1"/>
    <col min="11020" max="11020" width="18" style="16" customWidth="1"/>
    <col min="11021" max="11022" width="0" style="16" hidden="1" customWidth="1"/>
    <col min="11023" max="11023" width="13.85546875" style="16" bestFit="1" customWidth="1"/>
    <col min="11024" max="11024" width="9.140625" style="16" bestFit="1" customWidth="1"/>
    <col min="11025" max="11267" width="9.140625" style="16"/>
    <col min="11268" max="11268" width="0" style="16" hidden="1" customWidth="1"/>
    <col min="11269" max="11269" width="2" style="16" customWidth="1"/>
    <col min="11270" max="11270" width="6.5703125" style="16" customWidth="1"/>
    <col min="11271" max="11271" width="8.28515625" style="16" customWidth="1"/>
    <col min="11272" max="11272" width="11.140625" style="16" customWidth="1"/>
    <col min="11273" max="11273" width="27.140625" style="16" customWidth="1"/>
    <col min="11274" max="11275" width="10.140625" style="16" customWidth="1"/>
    <col min="11276" max="11276" width="18" style="16" customWidth="1"/>
    <col min="11277" max="11278" width="0" style="16" hidden="1" customWidth="1"/>
    <col min="11279" max="11279" width="13.85546875" style="16" bestFit="1" customWidth="1"/>
    <col min="11280" max="11280" width="9.140625" style="16" bestFit="1" customWidth="1"/>
    <col min="11281" max="11523" width="9.140625" style="16"/>
    <col min="11524" max="11524" width="0" style="16" hidden="1" customWidth="1"/>
    <col min="11525" max="11525" width="2" style="16" customWidth="1"/>
    <col min="11526" max="11526" width="6.5703125" style="16" customWidth="1"/>
    <col min="11527" max="11527" width="8.28515625" style="16" customWidth="1"/>
    <col min="11528" max="11528" width="11.140625" style="16" customWidth="1"/>
    <col min="11529" max="11529" width="27.140625" style="16" customWidth="1"/>
    <col min="11530" max="11531" width="10.140625" style="16" customWidth="1"/>
    <col min="11532" max="11532" width="18" style="16" customWidth="1"/>
    <col min="11533" max="11534" width="0" style="16" hidden="1" customWidth="1"/>
    <col min="11535" max="11535" width="13.85546875" style="16" bestFit="1" customWidth="1"/>
    <col min="11536" max="11536" width="9.140625" style="16" bestFit="1" customWidth="1"/>
    <col min="11537" max="11779" width="9.140625" style="16"/>
    <col min="11780" max="11780" width="0" style="16" hidden="1" customWidth="1"/>
    <col min="11781" max="11781" width="2" style="16" customWidth="1"/>
    <col min="11782" max="11782" width="6.5703125" style="16" customWidth="1"/>
    <col min="11783" max="11783" width="8.28515625" style="16" customWidth="1"/>
    <col min="11784" max="11784" width="11.140625" style="16" customWidth="1"/>
    <col min="11785" max="11785" width="27.140625" style="16" customWidth="1"/>
    <col min="11786" max="11787" width="10.140625" style="16" customWidth="1"/>
    <col min="11788" max="11788" width="18" style="16" customWidth="1"/>
    <col min="11789" max="11790" width="0" style="16" hidden="1" customWidth="1"/>
    <col min="11791" max="11791" width="13.85546875" style="16" bestFit="1" customWidth="1"/>
    <col min="11792" max="11792" width="9.140625" style="16" bestFit="1" customWidth="1"/>
    <col min="11793" max="12035" width="9.140625" style="16"/>
    <col min="12036" max="12036" width="0" style="16" hidden="1" customWidth="1"/>
    <col min="12037" max="12037" width="2" style="16" customWidth="1"/>
    <col min="12038" max="12038" width="6.5703125" style="16" customWidth="1"/>
    <col min="12039" max="12039" width="8.28515625" style="16" customWidth="1"/>
    <col min="12040" max="12040" width="11.140625" style="16" customWidth="1"/>
    <col min="12041" max="12041" width="27.140625" style="16" customWidth="1"/>
    <col min="12042" max="12043" width="10.140625" style="16" customWidth="1"/>
    <col min="12044" max="12044" width="18" style="16" customWidth="1"/>
    <col min="12045" max="12046" width="0" style="16" hidden="1" customWidth="1"/>
    <col min="12047" max="12047" width="13.85546875" style="16" bestFit="1" customWidth="1"/>
    <col min="12048" max="12048" width="9.140625" style="16" bestFit="1" customWidth="1"/>
    <col min="12049" max="12291" width="9.140625" style="16"/>
    <col min="12292" max="12292" width="0" style="16" hidden="1" customWidth="1"/>
    <col min="12293" max="12293" width="2" style="16" customWidth="1"/>
    <col min="12294" max="12294" width="6.5703125" style="16" customWidth="1"/>
    <col min="12295" max="12295" width="8.28515625" style="16" customWidth="1"/>
    <col min="12296" max="12296" width="11.140625" style="16" customWidth="1"/>
    <col min="12297" max="12297" width="27.140625" style="16" customWidth="1"/>
    <col min="12298" max="12299" width="10.140625" style="16" customWidth="1"/>
    <col min="12300" max="12300" width="18" style="16" customWidth="1"/>
    <col min="12301" max="12302" width="0" style="16" hidden="1" customWidth="1"/>
    <col min="12303" max="12303" width="13.85546875" style="16" bestFit="1" customWidth="1"/>
    <col min="12304" max="12304" width="9.140625" style="16" bestFit="1" customWidth="1"/>
    <col min="12305" max="12547" width="9.140625" style="16"/>
    <col min="12548" max="12548" width="0" style="16" hidden="1" customWidth="1"/>
    <col min="12549" max="12549" width="2" style="16" customWidth="1"/>
    <col min="12550" max="12550" width="6.5703125" style="16" customWidth="1"/>
    <col min="12551" max="12551" width="8.28515625" style="16" customWidth="1"/>
    <col min="12552" max="12552" width="11.140625" style="16" customWidth="1"/>
    <col min="12553" max="12553" width="27.140625" style="16" customWidth="1"/>
    <col min="12554" max="12555" width="10.140625" style="16" customWidth="1"/>
    <col min="12556" max="12556" width="18" style="16" customWidth="1"/>
    <col min="12557" max="12558" width="0" style="16" hidden="1" customWidth="1"/>
    <col min="12559" max="12559" width="13.85546875" style="16" bestFit="1" customWidth="1"/>
    <col min="12560" max="12560" width="9.140625" style="16" bestFit="1" customWidth="1"/>
    <col min="12561" max="12803" width="9.140625" style="16"/>
    <col min="12804" max="12804" width="0" style="16" hidden="1" customWidth="1"/>
    <col min="12805" max="12805" width="2" style="16" customWidth="1"/>
    <col min="12806" max="12806" width="6.5703125" style="16" customWidth="1"/>
    <col min="12807" max="12807" width="8.28515625" style="16" customWidth="1"/>
    <col min="12808" max="12808" width="11.140625" style="16" customWidth="1"/>
    <col min="12809" max="12809" width="27.140625" style="16" customWidth="1"/>
    <col min="12810" max="12811" width="10.140625" style="16" customWidth="1"/>
    <col min="12812" max="12812" width="18" style="16" customWidth="1"/>
    <col min="12813" max="12814" width="0" style="16" hidden="1" customWidth="1"/>
    <col min="12815" max="12815" width="13.85546875" style="16" bestFit="1" customWidth="1"/>
    <col min="12816" max="12816" width="9.140625" style="16" bestFit="1" customWidth="1"/>
    <col min="12817" max="13059" width="9.140625" style="16"/>
    <col min="13060" max="13060" width="0" style="16" hidden="1" customWidth="1"/>
    <col min="13061" max="13061" width="2" style="16" customWidth="1"/>
    <col min="13062" max="13062" width="6.5703125" style="16" customWidth="1"/>
    <col min="13063" max="13063" width="8.28515625" style="16" customWidth="1"/>
    <col min="13064" max="13064" width="11.140625" style="16" customWidth="1"/>
    <col min="13065" max="13065" width="27.140625" style="16" customWidth="1"/>
    <col min="13066" max="13067" width="10.140625" style="16" customWidth="1"/>
    <col min="13068" max="13068" width="18" style="16" customWidth="1"/>
    <col min="13069" max="13070" width="0" style="16" hidden="1" customWidth="1"/>
    <col min="13071" max="13071" width="13.85546875" style="16" bestFit="1" customWidth="1"/>
    <col min="13072" max="13072" width="9.140625" style="16" bestFit="1" customWidth="1"/>
    <col min="13073" max="13315" width="9.140625" style="16"/>
    <col min="13316" max="13316" width="0" style="16" hidden="1" customWidth="1"/>
    <col min="13317" max="13317" width="2" style="16" customWidth="1"/>
    <col min="13318" max="13318" width="6.5703125" style="16" customWidth="1"/>
    <col min="13319" max="13319" width="8.28515625" style="16" customWidth="1"/>
    <col min="13320" max="13320" width="11.140625" style="16" customWidth="1"/>
    <col min="13321" max="13321" width="27.140625" style="16" customWidth="1"/>
    <col min="13322" max="13323" width="10.140625" style="16" customWidth="1"/>
    <col min="13324" max="13324" width="18" style="16" customWidth="1"/>
    <col min="13325" max="13326" width="0" style="16" hidden="1" customWidth="1"/>
    <col min="13327" max="13327" width="13.85546875" style="16" bestFit="1" customWidth="1"/>
    <col min="13328" max="13328" width="9.140625" style="16" bestFit="1" customWidth="1"/>
    <col min="13329" max="13571" width="9.140625" style="16"/>
    <col min="13572" max="13572" width="0" style="16" hidden="1" customWidth="1"/>
    <col min="13573" max="13573" width="2" style="16" customWidth="1"/>
    <col min="13574" max="13574" width="6.5703125" style="16" customWidth="1"/>
    <col min="13575" max="13575" width="8.28515625" style="16" customWidth="1"/>
    <col min="13576" max="13576" width="11.140625" style="16" customWidth="1"/>
    <col min="13577" max="13577" width="27.140625" style="16" customWidth="1"/>
    <col min="13578" max="13579" width="10.140625" style="16" customWidth="1"/>
    <col min="13580" max="13580" width="18" style="16" customWidth="1"/>
    <col min="13581" max="13582" width="0" style="16" hidden="1" customWidth="1"/>
    <col min="13583" max="13583" width="13.85546875" style="16" bestFit="1" customWidth="1"/>
    <col min="13584" max="13584" width="9.140625" style="16" bestFit="1" customWidth="1"/>
    <col min="13585" max="13827" width="9.140625" style="16"/>
    <col min="13828" max="13828" width="0" style="16" hidden="1" customWidth="1"/>
    <col min="13829" max="13829" width="2" style="16" customWidth="1"/>
    <col min="13830" max="13830" width="6.5703125" style="16" customWidth="1"/>
    <col min="13831" max="13831" width="8.28515625" style="16" customWidth="1"/>
    <col min="13832" max="13832" width="11.140625" style="16" customWidth="1"/>
    <col min="13833" max="13833" width="27.140625" style="16" customWidth="1"/>
    <col min="13834" max="13835" width="10.140625" style="16" customWidth="1"/>
    <col min="13836" max="13836" width="18" style="16" customWidth="1"/>
    <col min="13837" max="13838" width="0" style="16" hidden="1" customWidth="1"/>
    <col min="13839" max="13839" width="13.85546875" style="16" bestFit="1" customWidth="1"/>
    <col min="13840" max="13840" width="9.140625" style="16" bestFit="1" customWidth="1"/>
    <col min="13841" max="14083" width="9.140625" style="16"/>
    <col min="14084" max="14084" width="0" style="16" hidden="1" customWidth="1"/>
    <col min="14085" max="14085" width="2" style="16" customWidth="1"/>
    <col min="14086" max="14086" width="6.5703125" style="16" customWidth="1"/>
    <col min="14087" max="14087" width="8.28515625" style="16" customWidth="1"/>
    <col min="14088" max="14088" width="11.140625" style="16" customWidth="1"/>
    <col min="14089" max="14089" width="27.140625" style="16" customWidth="1"/>
    <col min="14090" max="14091" width="10.140625" style="16" customWidth="1"/>
    <col min="14092" max="14092" width="18" style="16" customWidth="1"/>
    <col min="14093" max="14094" width="0" style="16" hidden="1" customWidth="1"/>
    <col min="14095" max="14095" width="13.85546875" style="16" bestFit="1" customWidth="1"/>
    <col min="14096" max="14096" width="9.140625" style="16" bestFit="1" customWidth="1"/>
    <col min="14097" max="14339" width="9.140625" style="16"/>
    <col min="14340" max="14340" width="0" style="16" hidden="1" customWidth="1"/>
    <col min="14341" max="14341" width="2" style="16" customWidth="1"/>
    <col min="14342" max="14342" width="6.5703125" style="16" customWidth="1"/>
    <col min="14343" max="14343" width="8.28515625" style="16" customWidth="1"/>
    <col min="14344" max="14344" width="11.140625" style="16" customWidth="1"/>
    <col min="14345" max="14345" width="27.140625" style="16" customWidth="1"/>
    <col min="14346" max="14347" width="10.140625" style="16" customWidth="1"/>
    <col min="14348" max="14348" width="18" style="16" customWidth="1"/>
    <col min="14349" max="14350" width="0" style="16" hidden="1" customWidth="1"/>
    <col min="14351" max="14351" width="13.85546875" style="16" bestFit="1" customWidth="1"/>
    <col min="14352" max="14352" width="9.140625" style="16" bestFit="1" customWidth="1"/>
    <col min="14353" max="14595" width="9.140625" style="16"/>
    <col min="14596" max="14596" width="0" style="16" hidden="1" customWidth="1"/>
    <col min="14597" max="14597" width="2" style="16" customWidth="1"/>
    <col min="14598" max="14598" width="6.5703125" style="16" customWidth="1"/>
    <col min="14599" max="14599" width="8.28515625" style="16" customWidth="1"/>
    <col min="14600" max="14600" width="11.140625" style="16" customWidth="1"/>
    <col min="14601" max="14601" width="27.140625" style="16" customWidth="1"/>
    <col min="14602" max="14603" width="10.140625" style="16" customWidth="1"/>
    <col min="14604" max="14604" width="18" style="16" customWidth="1"/>
    <col min="14605" max="14606" width="0" style="16" hidden="1" customWidth="1"/>
    <col min="14607" max="14607" width="13.85546875" style="16" bestFit="1" customWidth="1"/>
    <col min="14608" max="14608" width="9.140625" style="16" bestFit="1" customWidth="1"/>
    <col min="14609" max="14851" width="9.140625" style="16"/>
    <col min="14852" max="14852" width="0" style="16" hidden="1" customWidth="1"/>
    <col min="14853" max="14853" width="2" style="16" customWidth="1"/>
    <col min="14854" max="14854" width="6.5703125" style="16" customWidth="1"/>
    <col min="14855" max="14855" width="8.28515625" style="16" customWidth="1"/>
    <col min="14856" max="14856" width="11.140625" style="16" customWidth="1"/>
    <col min="14857" max="14857" width="27.140625" style="16" customWidth="1"/>
    <col min="14858" max="14859" width="10.140625" style="16" customWidth="1"/>
    <col min="14860" max="14860" width="18" style="16" customWidth="1"/>
    <col min="14861" max="14862" width="0" style="16" hidden="1" customWidth="1"/>
    <col min="14863" max="14863" width="13.85546875" style="16" bestFit="1" customWidth="1"/>
    <col min="14864" max="14864" width="9.140625" style="16" bestFit="1" customWidth="1"/>
    <col min="14865" max="15107" width="9.140625" style="16"/>
    <col min="15108" max="15108" width="0" style="16" hidden="1" customWidth="1"/>
    <col min="15109" max="15109" width="2" style="16" customWidth="1"/>
    <col min="15110" max="15110" width="6.5703125" style="16" customWidth="1"/>
    <col min="15111" max="15111" width="8.28515625" style="16" customWidth="1"/>
    <col min="15112" max="15112" width="11.140625" style="16" customWidth="1"/>
    <col min="15113" max="15113" width="27.140625" style="16" customWidth="1"/>
    <col min="15114" max="15115" width="10.140625" style="16" customWidth="1"/>
    <col min="15116" max="15116" width="18" style="16" customWidth="1"/>
    <col min="15117" max="15118" width="0" style="16" hidden="1" customWidth="1"/>
    <col min="15119" max="15119" width="13.85546875" style="16" bestFit="1" customWidth="1"/>
    <col min="15120" max="15120" width="9.140625" style="16" bestFit="1" customWidth="1"/>
    <col min="15121" max="15363" width="9.140625" style="16"/>
    <col min="15364" max="15364" width="0" style="16" hidden="1" customWidth="1"/>
    <col min="15365" max="15365" width="2" style="16" customWidth="1"/>
    <col min="15366" max="15366" width="6.5703125" style="16" customWidth="1"/>
    <col min="15367" max="15367" width="8.28515625" style="16" customWidth="1"/>
    <col min="15368" max="15368" width="11.140625" style="16" customWidth="1"/>
    <col min="15369" max="15369" width="27.140625" style="16" customWidth="1"/>
    <col min="15370" max="15371" width="10.140625" style="16" customWidth="1"/>
    <col min="15372" max="15372" width="18" style="16" customWidth="1"/>
    <col min="15373" max="15374" width="0" style="16" hidden="1" customWidth="1"/>
    <col min="15375" max="15375" width="13.85546875" style="16" bestFit="1" customWidth="1"/>
    <col min="15376" max="15376" width="9.140625" style="16" bestFit="1" customWidth="1"/>
    <col min="15377" max="15619" width="9.140625" style="16"/>
    <col min="15620" max="15620" width="0" style="16" hidden="1" customWidth="1"/>
    <col min="15621" max="15621" width="2" style="16" customWidth="1"/>
    <col min="15622" max="15622" width="6.5703125" style="16" customWidth="1"/>
    <col min="15623" max="15623" width="8.28515625" style="16" customWidth="1"/>
    <col min="15624" max="15624" width="11.140625" style="16" customWidth="1"/>
    <col min="15625" max="15625" width="27.140625" style="16" customWidth="1"/>
    <col min="15626" max="15627" width="10.140625" style="16" customWidth="1"/>
    <col min="15628" max="15628" width="18" style="16" customWidth="1"/>
    <col min="15629" max="15630" width="0" style="16" hidden="1" customWidth="1"/>
    <col min="15631" max="15631" width="13.85546875" style="16" bestFit="1" customWidth="1"/>
    <col min="15632" max="15632" width="9.140625" style="16" bestFit="1" customWidth="1"/>
    <col min="15633" max="15875" width="9.140625" style="16"/>
    <col min="15876" max="15876" width="0" style="16" hidden="1" customWidth="1"/>
    <col min="15877" max="15877" width="2" style="16" customWidth="1"/>
    <col min="15878" max="15878" width="6.5703125" style="16" customWidth="1"/>
    <col min="15879" max="15879" width="8.28515625" style="16" customWidth="1"/>
    <col min="15880" max="15880" width="11.140625" style="16" customWidth="1"/>
    <col min="15881" max="15881" width="27.140625" style="16" customWidth="1"/>
    <col min="15882" max="15883" width="10.140625" style="16" customWidth="1"/>
    <col min="15884" max="15884" width="18" style="16" customWidth="1"/>
    <col min="15885" max="15886" width="0" style="16" hidden="1" customWidth="1"/>
    <col min="15887" max="15887" width="13.85546875" style="16" bestFit="1" customWidth="1"/>
    <col min="15888" max="15888" width="9.140625" style="16" bestFit="1" customWidth="1"/>
    <col min="15889" max="16131" width="9.140625" style="16"/>
    <col min="16132" max="16132" width="0" style="16" hidden="1" customWidth="1"/>
    <col min="16133" max="16133" width="2" style="16" customWidth="1"/>
    <col min="16134" max="16134" width="6.5703125" style="16" customWidth="1"/>
    <col min="16135" max="16135" width="8.28515625" style="16" customWidth="1"/>
    <col min="16136" max="16136" width="11.140625" style="16" customWidth="1"/>
    <col min="16137" max="16137" width="27.140625" style="16" customWidth="1"/>
    <col min="16138" max="16139" width="10.140625" style="16" customWidth="1"/>
    <col min="16140" max="16140" width="18" style="16" customWidth="1"/>
    <col min="16141" max="16142" width="0" style="16" hidden="1" customWidth="1"/>
    <col min="16143" max="16143" width="13.85546875" style="16" bestFit="1" customWidth="1"/>
    <col min="16144" max="16144" width="9.140625" style="16" bestFit="1" customWidth="1"/>
    <col min="16145" max="16384" width="9.140625" style="16"/>
  </cols>
  <sheetData>
    <row r="1" spans="1:13" ht="42.75" customHeight="1">
      <c r="A1" s="14"/>
      <c r="B1" s="14"/>
      <c r="C1" s="14"/>
      <c r="D1" s="14"/>
      <c r="E1" s="14"/>
      <c r="F1" s="14"/>
      <c r="G1" s="15"/>
      <c r="H1" s="168"/>
      <c r="I1" s="168"/>
      <c r="J1" s="452" t="s">
        <v>562</v>
      </c>
      <c r="K1" s="452"/>
      <c r="L1" s="452"/>
      <c r="M1" s="14"/>
    </row>
    <row r="2" spans="1:13" ht="17.25" customHeight="1">
      <c r="A2" s="14"/>
      <c r="B2" s="14"/>
      <c r="C2" s="14"/>
      <c r="D2" s="14"/>
      <c r="E2" s="14"/>
      <c r="F2" s="14"/>
      <c r="G2" s="17" t="s">
        <v>75</v>
      </c>
      <c r="H2" s="452"/>
      <c r="I2" s="452"/>
      <c r="J2" s="452"/>
      <c r="K2" s="452"/>
      <c r="L2" s="452"/>
      <c r="M2" s="14"/>
    </row>
    <row r="3" spans="1:13" ht="9.75" hidden="1" customHeight="1">
      <c r="A3" s="14"/>
      <c r="B3" s="14"/>
      <c r="C3" s="14"/>
      <c r="D3" s="14"/>
      <c r="E3" s="14"/>
      <c r="F3" s="14"/>
      <c r="G3" s="458" t="s">
        <v>75</v>
      </c>
      <c r="H3" s="458"/>
      <c r="I3" s="458"/>
      <c r="J3" s="458"/>
      <c r="K3" s="458"/>
      <c r="L3" s="458"/>
      <c r="M3" s="14"/>
    </row>
    <row r="4" spans="1:13" ht="9.75" hidden="1" customHeight="1">
      <c r="A4" s="14"/>
      <c r="B4" s="14"/>
      <c r="C4" s="14"/>
      <c r="D4" s="14"/>
      <c r="E4" s="14"/>
      <c r="F4" s="14"/>
      <c r="G4" s="458" t="s">
        <v>75</v>
      </c>
      <c r="H4" s="458"/>
      <c r="I4" s="458"/>
      <c r="J4" s="458"/>
      <c r="K4" s="458"/>
      <c r="L4" s="458"/>
      <c r="M4" s="14"/>
    </row>
    <row r="5" spans="1:13" ht="24.75" customHeight="1">
      <c r="A5" s="14"/>
      <c r="B5" s="459" t="s">
        <v>587</v>
      </c>
      <c r="C5" s="459"/>
      <c r="D5" s="459"/>
      <c r="E5" s="459"/>
      <c r="F5" s="459"/>
      <c r="G5" s="459"/>
      <c r="H5" s="459"/>
      <c r="I5" s="459"/>
      <c r="J5" s="459"/>
      <c r="K5" s="459"/>
      <c r="L5" s="459"/>
      <c r="M5" s="14"/>
    </row>
    <row r="6" spans="1:13" ht="15" customHeight="1">
      <c r="A6" s="14"/>
      <c r="B6" s="57"/>
      <c r="C6" s="57"/>
      <c r="D6" s="57"/>
      <c r="E6" s="57"/>
      <c r="F6" s="460">
        <v>1553900000</v>
      </c>
      <c r="G6" s="460"/>
      <c r="H6" s="57"/>
      <c r="I6" s="57"/>
      <c r="J6" s="57"/>
      <c r="K6" s="57"/>
      <c r="L6" s="57"/>
      <c r="M6" s="14"/>
    </row>
    <row r="7" spans="1:13" ht="12" customHeight="1">
      <c r="A7" s="14"/>
      <c r="B7" s="18"/>
      <c r="C7" s="18"/>
      <c r="D7" s="18"/>
      <c r="E7" s="18"/>
      <c r="F7" s="461" t="s">
        <v>77</v>
      </c>
      <c r="G7" s="461"/>
      <c r="H7" s="18"/>
      <c r="I7" s="18"/>
      <c r="J7" s="18"/>
      <c r="K7" s="18"/>
      <c r="L7" s="18"/>
      <c r="M7" s="14"/>
    </row>
    <row r="8" spans="1:13" ht="21" customHeight="1">
      <c r="A8" s="14"/>
      <c r="B8" s="18"/>
      <c r="C8" s="462" t="s">
        <v>138</v>
      </c>
      <c r="D8" s="462"/>
      <c r="E8" s="462"/>
      <c r="F8" s="462"/>
      <c r="G8" s="462"/>
      <c r="H8" s="462"/>
      <c r="I8" s="462"/>
      <c r="J8" s="462"/>
      <c r="K8" s="462"/>
      <c r="L8" s="462"/>
      <c r="M8" s="14"/>
    </row>
    <row r="9" spans="1:13" ht="12.75" hidden="1" customHeight="1">
      <c r="A9" s="14"/>
      <c r="B9" s="18"/>
      <c r="C9" s="18"/>
      <c r="D9" s="18"/>
      <c r="E9" s="18"/>
      <c r="F9" s="18"/>
      <c r="G9" s="18"/>
      <c r="H9" s="18"/>
      <c r="I9" s="18"/>
      <c r="J9" s="18"/>
      <c r="K9" s="18"/>
      <c r="L9" s="19" t="s">
        <v>82</v>
      </c>
      <c r="M9" s="14"/>
    </row>
    <row r="10" spans="1:13" ht="93" customHeight="1">
      <c r="A10" s="14"/>
      <c r="B10" s="18"/>
      <c r="C10" s="463" t="s">
        <v>139</v>
      </c>
      <c r="D10" s="463"/>
      <c r="E10" s="463" t="s">
        <v>140</v>
      </c>
      <c r="F10" s="463"/>
      <c r="G10" s="463"/>
      <c r="H10" s="463"/>
      <c r="I10" s="62" t="s">
        <v>3</v>
      </c>
      <c r="J10" s="62" t="s">
        <v>4</v>
      </c>
      <c r="K10" s="62" t="s">
        <v>5</v>
      </c>
      <c r="L10" s="62" t="s">
        <v>6</v>
      </c>
      <c r="M10" s="14"/>
    </row>
    <row r="11" spans="1:13" ht="12" customHeight="1">
      <c r="A11" s="14"/>
      <c r="B11" s="18"/>
      <c r="C11" s="464" t="s">
        <v>7</v>
      </c>
      <c r="D11" s="464"/>
      <c r="E11" s="464" t="s">
        <v>13</v>
      </c>
      <c r="F11" s="464"/>
      <c r="G11" s="464"/>
      <c r="H11" s="464"/>
      <c r="I11" s="48">
        <v>3</v>
      </c>
      <c r="J11" s="48">
        <v>4</v>
      </c>
      <c r="K11" s="48">
        <v>5</v>
      </c>
      <c r="L11" s="48">
        <v>6</v>
      </c>
      <c r="M11" s="14"/>
    </row>
    <row r="12" spans="1:13" ht="21" customHeight="1">
      <c r="A12" s="14"/>
      <c r="B12" s="18"/>
      <c r="C12" s="453" t="s">
        <v>142</v>
      </c>
      <c r="D12" s="453"/>
      <c r="E12" s="453"/>
      <c r="F12" s="453"/>
      <c r="G12" s="453"/>
      <c r="H12" s="453"/>
      <c r="I12" s="453"/>
      <c r="J12" s="453"/>
      <c r="K12" s="453"/>
      <c r="L12" s="453"/>
      <c r="M12" s="14"/>
    </row>
    <row r="13" spans="1:13" ht="18.75">
      <c r="A13" s="14"/>
      <c r="B13" s="18"/>
      <c r="C13" s="454" t="s">
        <v>67</v>
      </c>
      <c r="D13" s="454"/>
      <c r="E13" s="455" t="s">
        <v>68</v>
      </c>
      <c r="F13" s="455"/>
      <c r="G13" s="455"/>
      <c r="H13" s="455"/>
      <c r="I13" s="246">
        <f>I14</f>
        <v>16479600</v>
      </c>
      <c r="J13" s="246">
        <f t="shared" ref="J13" si="0">J14</f>
        <v>16479600</v>
      </c>
      <c r="K13" s="246">
        <f>J13-I13</f>
        <v>0</v>
      </c>
      <c r="L13" s="247">
        <f>J13/I13*100</f>
        <v>100</v>
      </c>
      <c r="M13" s="14"/>
    </row>
    <row r="14" spans="1:13" ht="18.75">
      <c r="A14" s="14"/>
      <c r="B14" s="18"/>
      <c r="C14" s="456" t="s">
        <v>143</v>
      </c>
      <c r="D14" s="456"/>
      <c r="E14" s="457" t="s">
        <v>144</v>
      </c>
      <c r="F14" s="457"/>
      <c r="G14" s="457"/>
      <c r="H14" s="457"/>
      <c r="I14" s="248">
        <v>16479600</v>
      </c>
      <c r="J14" s="248">
        <v>16479600</v>
      </c>
      <c r="K14" s="249">
        <f t="shared" ref="K14:K35" si="1">J14-I14</f>
        <v>0</v>
      </c>
      <c r="L14" s="250">
        <f t="shared" ref="L14:L35" si="2">J14/I14*100</f>
        <v>100</v>
      </c>
      <c r="M14" s="14"/>
    </row>
    <row r="15" spans="1:13" ht="16.5" customHeight="1">
      <c r="A15" s="14"/>
      <c r="B15" s="18"/>
      <c r="C15" s="454" t="s">
        <v>69</v>
      </c>
      <c r="D15" s="454"/>
      <c r="E15" s="455" t="s">
        <v>70</v>
      </c>
      <c r="F15" s="455"/>
      <c r="G15" s="455"/>
      <c r="H15" s="455"/>
      <c r="I15" s="246">
        <f>I16</f>
        <v>53901100</v>
      </c>
      <c r="J15" s="246">
        <f t="shared" ref="J15" si="3">J16</f>
        <v>53901100</v>
      </c>
      <c r="K15" s="246">
        <f t="shared" si="1"/>
        <v>0</v>
      </c>
      <c r="L15" s="247">
        <f t="shared" si="2"/>
        <v>100</v>
      </c>
      <c r="M15" s="14"/>
    </row>
    <row r="16" spans="1:13" ht="18.75">
      <c r="A16" s="14"/>
      <c r="B16" s="18"/>
      <c r="C16" s="456" t="s">
        <v>143</v>
      </c>
      <c r="D16" s="456"/>
      <c r="E16" s="457" t="s">
        <v>144</v>
      </c>
      <c r="F16" s="457"/>
      <c r="G16" s="457"/>
      <c r="H16" s="457"/>
      <c r="I16" s="248">
        <v>53901100</v>
      </c>
      <c r="J16" s="248">
        <v>53901100</v>
      </c>
      <c r="K16" s="249">
        <f t="shared" si="1"/>
        <v>0</v>
      </c>
      <c r="L16" s="250">
        <f t="shared" si="2"/>
        <v>100</v>
      </c>
      <c r="M16" s="14"/>
    </row>
    <row r="17" spans="1:16" ht="18.75">
      <c r="A17" s="14"/>
      <c r="B17" s="18"/>
      <c r="C17" s="467">
        <v>41040400</v>
      </c>
      <c r="D17" s="468"/>
      <c r="E17" s="471" t="s">
        <v>448</v>
      </c>
      <c r="F17" s="472"/>
      <c r="G17" s="472"/>
      <c r="H17" s="473"/>
      <c r="I17" s="251">
        <f>I18</f>
        <v>137468</v>
      </c>
      <c r="J17" s="251">
        <f>J18</f>
        <v>172057</v>
      </c>
      <c r="K17" s="246">
        <f t="shared" si="1"/>
        <v>34589</v>
      </c>
      <c r="L17" s="247">
        <f t="shared" si="2"/>
        <v>125.16149212907732</v>
      </c>
      <c r="M17" s="14"/>
    </row>
    <row r="18" spans="1:16" ht="18.75">
      <c r="A18" s="14"/>
      <c r="B18" s="18"/>
      <c r="C18" s="469">
        <v>15100000000</v>
      </c>
      <c r="D18" s="470"/>
      <c r="E18" s="474" t="s">
        <v>145</v>
      </c>
      <c r="F18" s="475"/>
      <c r="G18" s="475"/>
      <c r="H18" s="476"/>
      <c r="I18" s="248">
        <v>137468</v>
      </c>
      <c r="J18" s="248">
        <v>172057</v>
      </c>
      <c r="K18" s="249">
        <f t="shared" si="1"/>
        <v>34589</v>
      </c>
      <c r="L18" s="250">
        <f t="shared" si="2"/>
        <v>125.16149212907732</v>
      </c>
      <c r="M18" s="14"/>
    </row>
    <row r="19" spans="1:16" ht="34.5" customHeight="1">
      <c r="A19" s="14"/>
      <c r="B19" s="18"/>
      <c r="C19" s="454" t="s">
        <v>71</v>
      </c>
      <c r="D19" s="454"/>
      <c r="E19" s="455" t="s">
        <v>72</v>
      </c>
      <c r="F19" s="455"/>
      <c r="G19" s="455"/>
      <c r="H19" s="455"/>
      <c r="I19" s="246">
        <f>I20</f>
        <v>1211620</v>
      </c>
      <c r="J19" s="246">
        <f>J20</f>
        <v>1211620</v>
      </c>
      <c r="K19" s="246">
        <f t="shared" si="1"/>
        <v>0</v>
      </c>
      <c r="L19" s="247">
        <f t="shared" si="2"/>
        <v>100</v>
      </c>
      <c r="M19" s="14"/>
    </row>
    <row r="20" spans="1:16" ht="18.75">
      <c r="A20" s="14"/>
      <c r="B20" s="18"/>
      <c r="C20" s="456">
        <v>15100000000</v>
      </c>
      <c r="D20" s="456"/>
      <c r="E20" s="457" t="s">
        <v>145</v>
      </c>
      <c r="F20" s="457"/>
      <c r="G20" s="457"/>
      <c r="H20" s="457"/>
      <c r="I20" s="252">
        <v>1211620</v>
      </c>
      <c r="J20" s="252">
        <v>1211620</v>
      </c>
      <c r="K20" s="249">
        <f t="shared" si="1"/>
        <v>0</v>
      </c>
      <c r="L20" s="250">
        <f t="shared" si="2"/>
        <v>100</v>
      </c>
      <c r="M20" s="14"/>
    </row>
    <row r="21" spans="1:16" ht="18.75">
      <c r="A21" s="14"/>
      <c r="B21" s="18"/>
      <c r="C21" s="467">
        <v>41051200</v>
      </c>
      <c r="D21" s="468"/>
      <c r="E21" s="471" t="s">
        <v>547</v>
      </c>
      <c r="F21" s="472"/>
      <c r="G21" s="472"/>
      <c r="H21" s="473"/>
      <c r="I21" s="391"/>
      <c r="J21" s="391">
        <v>181656</v>
      </c>
      <c r="K21" s="246">
        <f t="shared" si="1"/>
        <v>181656</v>
      </c>
      <c r="L21" s="250"/>
      <c r="M21" s="14"/>
    </row>
    <row r="22" spans="1:16" ht="18.75">
      <c r="A22" s="14"/>
      <c r="B22" s="18"/>
      <c r="C22" s="456">
        <v>15100000000</v>
      </c>
      <c r="D22" s="456"/>
      <c r="E22" s="457" t="s">
        <v>145</v>
      </c>
      <c r="F22" s="457"/>
      <c r="G22" s="457"/>
      <c r="H22" s="457"/>
      <c r="I22" s="252"/>
      <c r="J22" s="252">
        <v>181656</v>
      </c>
      <c r="K22" s="246">
        <f t="shared" si="1"/>
        <v>181656</v>
      </c>
      <c r="L22" s="250"/>
      <c r="M22" s="14"/>
    </row>
    <row r="23" spans="1:16" ht="46.5" customHeight="1">
      <c r="A23" s="14"/>
      <c r="B23" s="18"/>
      <c r="C23" s="467">
        <v>41051700</v>
      </c>
      <c r="D23" s="468"/>
      <c r="E23" s="471" t="s">
        <v>563</v>
      </c>
      <c r="F23" s="472"/>
      <c r="G23" s="472"/>
      <c r="H23" s="473"/>
      <c r="I23" s="391">
        <v>86966</v>
      </c>
      <c r="J23" s="391">
        <v>86966</v>
      </c>
      <c r="K23" s="246">
        <f t="shared" si="1"/>
        <v>0</v>
      </c>
      <c r="L23" s="250">
        <f t="shared" si="2"/>
        <v>100</v>
      </c>
      <c r="M23" s="14"/>
    </row>
    <row r="24" spans="1:16" ht="18.75">
      <c r="A24" s="14"/>
      <c r="B24" s="18"/>
      <c r="C24" s="456">
        <v>15100000000</v>
      </c>
      <c r="D24" s="456"/>
      <c r="E24" s="457" t="s">
        <v>145</v>
      </c>
      <c r="F24" s="457"/>
      <c r="G24" s="457"/>
      <c r="H24" s="457"/>
      <c r="I24" s="252">
        <v>86966</v>
      </c>
      <c r="J24" s="252">
        <v>86966</v>
      </c>
      <c r="K24" s="246">
        <f t="shared" si="1"/>
        <v>0</v>
      </c>
      <c r="L24" s="250">
        <f t="shared" si="2"/>
        <v>100</v>
      </c>
      <c r="M24" s="14"/>
    </row>
    <row r="25" spans="1:16" ht="18.75">
      <c r="A25" s="14"/>
      <c r="B25" s="18"/>
      <c r="C25" s="454" t="s">
        <v>73</v>
      </c>
      <c r="D25" s="454"/>
      <c r="E25" s="455" t="s">
        <v>74</v>
      </c>
      <c r="F25" s="455"/>
      <c r="G25" s="455"/>
      <c r="H25" s="455"/>
      <c r="I25" s="253">
        <f>I26+I27+I28</f>
        <v>4449756</v>
      </c>
      <c r="J25" s="253">
        <f>J26+J27+J28</f>
        <v>4254954.8499999996</v>
      </c>
      <c r="K25" s="246">
        <f t="shared" si="1"/>
        <v>-194801.15000000037</v>
      </c>
      <c r="L25" s="247">
        <f t="shared" si="2"/>
        <v>95.622206026577629</v>
      </c>
      <c r="M25" s="14"/>
      <c r="P25" s="20"/>
    </row>
    <row r="26" spans="1:16" s="167" customFormat="1" ht="18.75" customHeight="1">
      <c r="A26" s="165"/>
      <c r="B26" s="166"/>
      <c r="C26" s="465" t="s">
        <v>146</v>
      </c>
      <c r="D26" s="465"/>
      <c r="E26" s="466" t="s">
        <v>147</v>
      </c>
      <c r="F26" s="466"/>
      <c r="G26" s="466"/>
      <c r="H26" s="466"/>
      <c r="I26" s="254">
        <v>2657683</v>
      </c>
      <c r="J26" s="254">
        <v>2657683</v>
      </c>
      <c r="K26" s="256">
        <f t="shared" si="1"/>
        <v>0</v>
      </c>
      <c r="L26" s="257">
        <f t="shared" si="2"/>
        <v>100</v>
      </c>
      <c r="M26" s="165"/>
    </row>
    <row r="27" spans="1:16" s="167" customFormat="1" ht="18.75" customHeight="1">
      <c r="A27" s="165"/>
      <c r="B27" s="166"/>
      <c r="C27" s="465" t="s">
        <v>148</v>
      </c>
      <c r="D27" s="465"/>
      <c r="E27" s="466" t="s">
        <v>149</v>
      </c>
      <c r="F27" s="466"/>
      <c r="G27" s="466"/>
      <c r="H27" s="466"/>
      <c r="I27" s="254">
        <v>105970</v>
      </c>
      <c r="J27" s="254">
        <v>68222.009999999995</v>
      </c>
      <c r="K27" s="256">
        <f t="shared" si="1"/>
        <v>-37747.990000000005</v>
      </c>
      <c r="L27" s="257">
        <f t="shared" si="2"/>
        <v>64.378607152967817</v>
      </c>
      <c r="M27" s="165"/>
    </row>
    <row r="28" spans="1:16" s="167" customFormat="1" ht="18.75" customHeight="1">
      <c r="A28" s="165"/>
      <c r="B28" s="166"/>
      <c r="C28" s="465" t="s">
        <v>150</v>
      </c>
      <c r="D28" s="465"/>
      <c r="E28" s="466" t="s">
        <v>151</v>
      </c>
      <c r="F28" s="466"/>
      <c r="G28" s="466"/>
      <c r="H28" s="466"/>
      <c r="I28" s="254">
        <v>1686103</v>
      </c>
      <c r="J28" s="254">
        <v>1529049.84</v>
      </c>
      <c r="K28" s="256">
        <f t="shared" si="1"/>
        <v>-157053.15999999992</v>
      </c>
      <c r="L28" s="257">
        <f t="shared" si="2"/>
        <v>90.685434994184817</v>
      </c>
      <c r="M28" s="165"/>
    </row>
    <row r="29" spans="1:16" s="167" customFormat="1" ht="49.5" customHeight="1">
      <c r="A29" s="165"/>
      <c r="B29" s="166"/>
      <c r="C29" s="501">
        <v>41057700</v>
      </c>
      <c r="D29" s="502"/>
      <c r="E29" s="503" t="s">
        <v>564</v>
      </c>
      <c r="F29" s="504"/>
      <c r="G29" s="504"/>
      <c r="H29" s="505"/>
      <c r="I29" s="392">
        <f>I30</f>
        <v>41577</v>
      </c>
      <c r="J29" s="392">
        <f t="shared" ref="J29" si="4">J30</f>
        <v>41577</v>
      </c>
      <c r="K29" s="256">
        <f t="shared" si="1"/>
        <v>0</v>
      </c>
      <c r="L29" s="257">
        <f t="shared" si="2"/>
        <v>100</v>
      </c>
      <c r="M29" s="165"/>
    </row>
    <row r="30" spans="1:16" s="167" customFormat="1" ht="18.75" customHeight="1">
      <c r="A30" s="165"/>
      <c r="B30" s="166"/>
      <c r="C30" s="456">
        <v>15100000000</v>
      </c>
      <c r="D30" s="456"/>
      <c r="E30" s="457" t="s">
        <v>145</v>
      </c>
      <c r="F30" s="457"/>
      <c r="G30" s="457"/>
      <c r="H30" s="457"/>
      <c r="I30" s="254">
        <v>41577</v>
      </c>
      <c r="J30" s="255">
        <v>41577</v>
      </c>
      <c r="K30" s="256">
        <f t="shared" si="1"/>
        <v>0</v>
      </c>
      <c r="L30" s="257">
        <f t="shared" si="2"/>
        <v>100</v>
      </c>
      <c r="M30" s="165"/>
    </row>
    <row r="31" spans="1:16" ht="17.25" customHeight="1">
      <c r="A31" s="14"/>
      <c r="B31" s="18"/>
      <c r="C31" s="453" t="s">
        <v>313</v>
      </c>
      <c r="D31" s="453"/>
      <c r="E31" s="453"/>
      <c r="F31" s="453"/>
      <c r="G31" s="453"/>
      <c r="H31" s="453"/>
      <c r="I31" s="453"/>
      <c r="J31" s="453"/>
      <c r="K31" s="453"/>
      <c r="L31" s="453"/>
      <c r="M31" s="14"/>
    </row>
    <row r="32" spans="1:16" ht="34.5" customHeight="1">
      <c r="A32" s="14"/>
      <c r="B32" s="18"/>
      <c r="C32" s="467">
        <v>41033100</v>
      </c>
      <c r="D32" s="468"/>
      <c r="E32" s="471" t="s">
        <v>466</v>
      </c>
      <c r="F32" s="472"/>
      <c r="G32" s="472"/>
      <c r="H32" s="473"/>
      <c r="I32" s="258">
        <f>I33</f>
        <v>5500000</v>
      </c>
      <c r="J32" s="258"/>
      <c r="K32" s="259">
        <f t="shared" si="1"/>
        <v>-5500000</v>
      </c>
      <c r="L32" s="260">
        <f t="shared" si="2"/>
        <v>0</v>
      </c>
      <c r="M32" s="14"/>
    </row>
    <row r="33" spans="1:15" ht="21.75" customHeight="1">
      <c r="A33" s="14"/>
      <c r="B33" s="18"/>
      <c r="C33" s="469">
        <v>9900000000</v>
      </c>
      <c r="D33" s="470"/>
      <c r="E33" s="474" t="s">
        <v>144</v>
      </c>
      <c r="F33" s="475"/>
      <c r="G33" s="475"/>
      <c r="H33" s="476"/>
      <c r="I33" s="261">
        <v>5500000</v>
      </c>
      <c r="J33" s="261"/>
      <c r="K33" s="259">
        <f t="shared" si="1"/>
        <v>-5500000</v>
      </c>
      <c r="L33" s="260">
        <f t="shared" si="2"/>
        <v>0</v>
      </c>
      <c r="M33" s="14"/>
    </row>
    <row r="34" spans="1:15" ht="30" customHeight="1">
      <c r="A34" s="14"/>
      <c r="B34" s="18"/>
      <c r="C34" s="467">
        <v>410511000</v>
      </c>
      <c r="D34" s="468"/>
      <c r="E34" s="471" t="s">
        <v>471</v>
      </c>
      <c r="F34" s="472"/>
      <c r="G34" s="472"/>
      <c r="H34" s="473"/>
      <c r="I34" s="258">
        <f>I35</f>
        <v>1015308</v>
      </c>
      <c r="J34" s="258">
        <f>J35</f>
        <v>1015308</v>
      </c>
      <c r="K34" s="259">
        <f t="shared" si="1"/>
        <v>0</v>
      </c>
      <c r="L34" s="260">
        <f t="shared" si="2"/>
        <v>100</v>
      </c>
      <c r="M34" s="14"/>
    </row>
    <row r="35" spans="1:15" ht="16.5" customHeight="1">
      <c r="A35" s="14"/>
      <c r="B35" s="18"/>
      <c r="C35" s="469">
        <v>1510000000</v>
      </c>
      <c r="D35" s="470"/>
      <c r="E35" s="474" t="s">
        <v>145</v>
      </c>
      <c r="F35" s="475"/>
      <c r="G35" s="475"/>
      <c r="H35" s="476"/>
      <c r="I35" s="261">
        <v>1015308</v>
      </c>
      <c r="J35" s="261">
        <v>1015308</v>
      </c>
      <c r="K35" s="259">
        <f t="shared" si="1"/>
        <v>0</v>
      </c>
      <c r="L35" s="260">
        <f t="shared" si="2"/>
        <v>100</v>
      </c>
      <c r="M35" s="14"/>
    </row>
    <row r="36" spans="1:15" ht="16.5" customHeight="1">
      <c r="A36" s="14"/>
      <c r="B36" s="18"/>
      <c r="C36" s="478">
        <v>41053900</v>
      </c>
      <c r="D36" s="479"/>
      <c r="E36" s="455" t="s">
        <v>74</v>
      </c>
      <c r="F36" s="455"/>
      <c r="G36" s="455"/>
      <c r="H36" s="455"/>
      <c r="I36" s="258">
        <f>I37</f>
        <v>301576</v>
      </c>
      <c r="J36" s="258">
        <f t="shared" ref="J36:K36" si="5">J37</f>
        <v>370254</v>
      </c>
      <c r="K36" s="258">
        <f t="shared" si="5"/>
        <v>0</v>
      </c>
      <c r="L36" s="262">
        <f t="shared" ref="L36" si="6">J36/I36*100</f>
        <v>122.77303233679073</v>
      </c>
      <c r="M36" s="14"/>
    </row>
    <row r="37" spans="1:15" ht="18" customHeight="1">
      <c r="A37" s="14"/>
      <c r="B37" s="18"/>
      <c r="C37" s="480">
        <v>1510000000</v>
      </c>
      <c r="D37" s="481"/>
      <c r="E37" s="474" t="s">
        <v>145</v>
      </c>
      <c r="F37" s="475"/>
      <c r="G37" s="475"/>
      <c r="H37" s="476"/>
      <c r="I37" s="261">
        <v>301576</v>
      </c>
      <c r="J37" s="261">
        <v>370254</v>
      </c>
      <c r="K37" s="263"/>
      <c r="L37" s="264"/>
      <c r="M37" s="14"/>
    </row>
    <row r="38" spans="1:15" ht="18" customHeight="1">
      <c r="A38" s="14"/>
      <c r="B38" s="18"/>
      <c r="C38" s="456" t="s">
        <v>152</v>
      </c>
      <c r="D38" s="456"/>
      <c r="E38" s="455" t="s">
        <v>153</v>
      </c>
      <c r="F38" s="455"/>
      <c r="G38" s="455"/>
      <c r="H38" s="455"/>
      <c r="I38" s="265">
        <f>I39+I40</f>
        <v>83124971</v>
      </c>
      <c r="J38" s="265">
        <f t="shared" ref="J38:K38" si="7">J39+J40</f>
        <v>77715092.849999994</v>
      </c>
      <c r="K38" s="265">
        <f t="shared" si="7"/>
        <v>-5478556.1500000004</v>
      </c>
      <c r="L38" s="266">
        <f>J38/I38*100</f>
        <v>93.491873639270196</v>
      </c>
      <c r="M38" s="14"/>
      <c r="O38" s="21"/>
    </row>
    <row r="39" spans="1:15" ht="19.5" customHeight="1">
      <c r="A39" s="14"/>
      <c r="B39" s="18"/>
      <c r="C39" s="456" t="s">
        <v>152</v>
      </c>
      <c r="D39" s="456"/>
      <c r="E39" s="457" t="s">
        <v>81</v>
      </c>
      <c r="F39" s="457"/>
      <c r="G39" s="457"/>
      <c r="H39" s="457"/>
      <c r="I39" s="267">
        <f>I13+I15+I19+I25+I17+I21+I23+I29</f>
        <v>76308087</v>
      </c>
      <c r="J39" s="267">
        <f>J13+J15+J19+J25+J17+J21+J23+J29</f>
        <v>76329530.849999994</v>
      </c>
      <c r="K39" s="267">
        <f>K13+K15+K19+K25+K17+K21+K23+K29</f>
        <v>21443.849999999627</v>
      </c>
      <c r="L39" s="268">
        <f>J39/I39*100</f>
        <v>100.02810167420392</v>
      </c>
      <c r="M39" s="14"/>
    </row>
    <row r="40" spans="1:15" ht="17.25" customHeight="1">
      <c r="A40" s="14"/>
      <c r="B40" s="18"/>
      <c r="C40" s="456" t="s">
        <v>152</v>
      </c>
      <c r="D40" s="456"/>
      <c r="E40" s="457" t="s">
        <v>154</v>
      </c>
      <c r="F40" s="457"/>
      <c r="G40" s="457"/>
      <c r="H40" s="457"/>
      <c r="I40" s="261">
        <f>I36+I32+I34</f>
        <v>6816884</v>
      </c>
      <c r="J40" s="261">
        <f t="shared" ref="J40:K40" si="8">J36+J32+J34</f>
        <v>1385562</v>
      </c>
      <c r="K40" s="261">
        <f t="shared" si="8"/>
        <v>-5500000</v>
      </c>
      <c r="L40" s="268">
        <v>0</v>
      </c>
      <c r="M40" s="14"/>
    </row>
    <row r="41" spans="1:15" ht="24" customHeight="1">
      <c r="A41" s="14"/>
      <c r="B41" s="18"/>
      <c r="C41" s="477" t="s">
        <v>155</v>
      </c>
      <c r="D41" s="477"/>
      <c r="E41" s="477"/>
      <c r="F41" s="477"/>
      <c r="G41" s="477"/>
      <c r="H41" s="477"/>
      <c r="I41" s="477"/>
      <c r="J41" s="477"/>
      <c r="K41" s="477"/>
      <c r="L41" s="477"/>
      <c r="M41" s="14"/>
    </row>
    <row r="42" spans="1:15" ht="22.5" customHeight="1">
      <c r="A42" s="14"/>
      <c r="B42" s="18"/>
      <c r="C42" s="49"/>
      <c r="D42" s="49"/>
      <c r="E42" s="49"/>
      <c r="F42" s="49"/>
      <c r="G42" s="49"/>
      <c r="H42" s="49"/>
      <c r="I42" s="49"/>
      <c r="J42" s="49"/>
      <c r="K42" s="49"/>
      <c r="L42" s="50" t="s">
        <v>156</v>
      </c>
      <c r="M42" s="14"/>
    </row>
    <row r="43" spans="1:15" ht="108.75" customHeight="1">
      <c r="A43" s="14"/>
      <c r="B43" s="18"/>
      <c r="C43" s="463" t="s">
        <v>157</v>
      </c>
      <c r="D43" s="463"/>
      <c r="E43" s="63" t="s">
        <v>158</v>
      </c>
      <c r="F43" s="463" t="s">
        <v>159</v>
      </c>
      <c r="G43" s="463"/>
      <c r="H43" s="463"/>
      <c r="I43" s="175" t="s">
        <v>3</v>
      </c>
      <c r="J43" s="175" t="s">
        <v>4</v>
      </c>
      <c r="K43" s="175" t="s">
        <v>5</v>
      </c>
      <c r="L43" s="175" t="s">
        <v>6</v>
      </c>
      <c r="M43" s="14"/>
    </row>
    <row r="44" spans="1:15" ht="18.75" customHeight="1">
      <c r="A44" s="14"/>
      <c r="B44" s="18"/>
      <c r="C44" s="464" t="s">
        <v>7</v>
      </c>
      <c r="D44" s="464"/>
      <c r="E44" s="48" t="s">
        <v>13</v>
      </c>
      <c r="F44" s="464" t="s">
        <v>141</v>
      </c>
      <c r="G44" s="464"/>
      <c r="H44" s="464"/>
      <c r="I44" s="48">
        <v>4</v>
      </c>
      <c r="J44" s="48">
        <v>5</v>
      </c>
      <c r="K44" s="48">
        <v>6</v>
      </c>
      <c r="L44" s="48">
        <v>7</v>
      </c>
      <c r="M44" s="14"/>
    </row>
    <row r="45" spans="1:15" ht="21" customHeight="1">
      <c r="A45" s="14"/>
      <c r="B45" s="18"/>
      <c r="C45" s="453" t="s">
        <v>161</v>
      </c>
      <c r="D45" s="453"/>
      <c r="E45" s="453"/>
      <c r="F45" s="453"/>
      <c r="G45" s="453"/>
      <c r="H45" s="453"/>
      <c r="I45" s="453"/>
      <c r="J45" s="453"/>
      <c r="K45" s="453"/>
      <c r="L45" s="453"/>
      <c r="M45" s="14"/>
    </row>
    <row r="46" spans="1:15" ht="49.5" customHeight="1">
      <c r="A46" s="14"/>
      <c r="B46" s="18"/>
      <c r="C46" s="492">
        <v>3719800</v>
      </c>
      <c r="D46" s="492"/>
      <c r="E46" s="270">
        <v>9800</v>
      </c>
      <c r="F46" s="493" t="s">
        <v>164</v>
      </c>
      <c r="G46" s="493"/>
      <c r="H46" s="493"/>
      <c r="I46" s="271">
        <f>I47</f>
        <v>736441</v>
      </c>
      <c r="J46" s="271">
        <f>J47</f>
        <v>342000</v>
      </c>
      <c r="K46" s="271">
        <f>J46-I46</f>
        <v>-394441</v>
      </c>
      <c r="L46" s="272">
        <f t="shared" ref="L46:L47" si="9">J46/I46*100</f>
        <v>46.439565423435141</v>
      </c>
      <c r="M46" s="14"/>
    </row>
    <row r="47" spans="1:15" ht="19.5" customHeight="1">
      <c r="A47" s="14"/>
      <c r="B47" s="18"/>
      <c r="C47" s="494" t="s">
        <v>143</v>
      </c>
      <c r="D47" s="494"/>
      <c r="E47" s="275" t="s">
        <v>75</v>
      </c>
      <c r="F47" s="495" t="s">
        <v>144</v>
      </c>
      <c r="G47" s="495"/>
      <c r="H47" s="495"/>
      <c r="I47" s="273">
        <v>736441</v>
      </c>
      <c r="J47" s="273">
        <v>342000</v>
      </c>
      <c r="K47" s="273">
        <f t="shared" ref="K47" si="10">J47-I47</f>
        <v>-394441</v>
      </c>
      <c r="L47" s="274">
        <f t="shared" si="9"/>
        <v>46.439565423435141</v>
      </c>
      <c r="M47" s="14"/>
    </row>
    <row r="48" spans="1:15" ht="31.5" customHeight="1">
      <c r="A48" s="14"/>
      <c r="B48" s="18"/>
      <c r="C48" s="484" t="s">
        <v>165</v>
      </c>
      <c r="D48" s="484"/>
      <c r="E48" s="484"/>
      <c r="F48" s="484"/>
      <c r="G48" s="484"/>
      <c r="H48" s="484"/>
      <c r="I48" s="484"/>
      <c r="J48" s="484"/>
      <c r="K48" s="484"/>
      <c r="L48" s="484"/>
      <c r="M48" s="14"/>
    </row>
    <row r="49" spans="1:13" ht="31.5" customHeight="1">
      <c r="A49" s="14"/>
      <c r="B49" s="18"/>
      <c r="C49" s="485">
        <v>3719750</v>
      </c>
      <c r="D49" s="486"/>
      <c r="E49" s="276">
        <v>9750</v>
      </c>
      <c r="F49" s="489" t="s">
        <v>453</v>
      </c>
      <c r="G49" s="490"/>
      <c r="H49" s="491"/>
      <c r="I49" s="277">
        <f>I50</f>
        <v>2322546</v>
      </c>
      <c r="J49" s="277">
        <f>J50</f>
        <v>0</v>
      </c>
      <c r="K49" s="271">
        <f>J49-I49</f>
        <v>-2322546</v>
      </c>
      <c r="L49" s="272">
        <f t="shared" ref="L49:L50" si="11">J49/I49*100</f>
        <v>0</v>
      </c>
      <c r="M49" s="14"/>
    </row>
    <row r="50" spans="1:13" ht="20.25" customHeight="1">
      <c r="A50" s="14"/>
      <c r="B50" s="18"/>
      <c r="C50" s="487">
        <v>1510000000</v>
      </c>
      <c r="D50" s="488"/>
      <c r="E50" s="278"/>
      <c r="F50" s="498" t="s">
        <v>145</v>
      </c>
      <c r="G50" s="499"/>
      <c r="H50" s="500"/>
      <c r="I50" s="278">
        <v>2322546</v>
      </c>
      <c r="J50" s="278">
        <v>0</v>
      </c>
      <c r="K50" s="273">
        <f t="shared" ref="K50" si="12">J50-I50</f>
        <v>-2322546</v>
      </c>
      <c r="L50" s="274">
        <f t="shared" si="11"/>
        <v>0</v>
      </c>
      <c r="M50" s="14"/>
    </row>
    <row r="51" spans="1:13" ht="48.75" customHeight="1">
      <c r="A51" s="14"/>
      <c r="B51" s="18"/>
      <c r="C51" s="484">
        <v>3719800</v>
      </c>
      <c r="D51" s="484"/>
      <c r="E51" s="277">
        <v>9800</v>
      </c>
      <c r="F51" s="493" t="s">
        <v>164</v>
      </c>
      <c r="G51" s="493"/>
      <c r="H51" s="493"/>
      <c r="I51" s="271">
        <f>I52</f>
        <v>1100000</v>
      </c>
      <c r="J51" s="271">
        <f>J52</f>
        <v>1100000</v>
      </c>
      <c r="K51" s="273">
        <f t="shared" ref="K51" si="13">J51-I51</f>
        <v>0</v>
      </c>
      <c r="L51" s="274">
        <f t="shared" ref="L51" si="14">J51/I51*100</f>
        <v>100</v>
      </c>
      <c r="M51" s="14"/>
    </row>
    <row r="52" spans="1:13" ht="20.25" customHeight="1">
      <c r="A52" s="14"/>
      <c r="B52" s="18"/>
      <c r="C52" s="482" t="s">
        <v>143</v>
      </c>
      <c r="D52" s="482"/>
      <c r="E52" s="279" t="s">
        <v>75</v>
      </c>
      <c r="F52" s="483" t="s">
        <v>144</v>
      </c>
      <c r="G52" s="483"/>
      <c r="H52" s="483"/>
      <c r="I52" s="273">
        <v>1100000</v>
      </c>
      <c r="J52" s="273">
        <v>1100000</v>
      </c>
      <c r="K52" s="273">
        <f t="shared" ref="K52" si="15">J52-I52</f>
        <v>0</v>
      </c>
      <c r="L52" s="274">
        <f t="shared" ref="L52" si="16">J52/I52*100</f>
        <v>100</v>
      </c>
      <c r="M52" s="14"/>
    </row>
    <row r="53" spans="1:13" ht="21" customHeight="1">
      <c r="A53" s="14"/>
      <c r="B53" s="18"/>
      <c r="C53" s="482" t="s">
        <v>152</v>
      </c>
      <c r="D53" s="482"/>
      <c r="E53" s="496" t="s">
        <v>153</v>
      </c>
      <c r="F53" s="497"/>
      <c r="G53" s="497"/>
      <c r="H53" s="497"/>
      <c r="I53" s="271">
        <f>I54+I55</f>
        <v>4158987</v>
      </c>
      <c r="J53" s="271">
        <f>J54+J55</f>
        <v>1442000</v>
      </c>
      <c r="K53" s="271">
        <f>J53-I53</f>
        <v>-2716987</v>
      </c>
      <c r="L53" s="280">
        <f>J53/I53*100</f>
        <v>34.671904480586257</v>
      </c>
      <c r="M53" s="14"/>
    </row>
    <row r="54" spans="1:13" ht="18.75" customHeight="1">
      <c r="A54" s="14"/>
      <c r="B54" s="14"/>
      <c r="C54" s="482" t="s">
        <v>152</v>
      </c>
      <c r="D54" s="482"/>
      <c r="E54" s="483" t="s">
        <v>81</v>
      </c>
      <c r="F54" s="483"/>
      <c r="G54" s="483"/>
      <c r="H54" s="483"/>
      <c r="I54" s="273">
        <f>I46</f>
        <v>736441</v>
      </c>
      <c r="J54" s="273">
        <f>J46</f>
        <v>342000</v>
      </c>
      <c r="K54" s="273">
        <f>J54-I54</f>
        <v>-394441</v>
      </c>
      <c r="L54" s="281">
        <f>J54/I54*100</f>
        <v>46.439565423435141</v>
      </c>
      <c r="M54" s="14"/>
    </row>
    <row r="55" spans="1:13" ht="21.75" customHeight="1">
      <c r="C55" s="482" t="s">
        <v>152</v>
      </c>
      <c r="D55" s="482"/>
      <c r="E55" s="483" t="s">
        <v>154</v>
      </c>
      <c r="F55" s="483"/>
      <c r="G55" s="483"/>
      <c r="H55" s="483"/>
      <c r="I55" s="273">
        <f>I49+I51</f>
        <v>3422546</v>
      </c>
      <c r="J55" s="273">
        <f>J49+J51</f>
        <v>1100000</v>
      </c>
      <c r="K55" s="273">
        <f>J55-I55</f>
        <v>-2322546</v>
      </c>
      <c r="L55" s="281">
        <f>J55/I55*100</f>
        <v>32.13981638230721</v>
      </c>
    </row>
    <row r="56" spans="1:13" ht="18">
      <c r="C56" s="51"/>
      <c r="D56" s="51"/>
      <c r="E56" s="51"/>
      <c r="F56" s="51"/>
      <c r="G56" s="51"/>
      <c r="H56" s="51"/>
      <c r="I56" s="51"/>
      <c r="J56" s="51"/>
      <c r="K56" s="51"/>
      <c r="L56" s="51"/>
    </row>
  </sheetData>
  <mergeCells count="93">
    <mergeCell ref="C24:D24"/>
    <mergeCell ref="E23:H23"/>
    <mergeCell ref="E24:H24"/>
    <mergeCell ref="C29:D29"/>
    <mergeCell ref="C30:D30"/>
    <mergeCell ref="E29:H29"/>
    <mergeCell ref="E30:H30"/>
    <mergeCell ref="C25:D25"/>
    <mergeCell ref="E25:H25"/>
    <mergeCell ref="C26:D26"/>
    <mergeCell ref="E26:H26"/>
    <mergeCell ref="C27:D27"/>
    <mergeCell ref="E27:H27"/>
    <mergeCell ref="C22:D22"/>
    <mergeCell ref="E22:H22"/>
    <mergeCell ref="C21:D21"/>
    <mergeCell ref="E21:H21"/>
    <mergeCell ref="C23:D23"/>
    <mergeCell ref="C55:D55"/>
    <mergeCell ref="E55:H55"/>
    <mergeCell ref="C46:D46"/>
    <mergeCell ref="F46:H46"/>
    <mergeCell ref="C47:D47"/>
    <mergeCell ref="F47:H47"/>
    <mergeCell ref="C48:L48"/>
    <mergeCell ref="C53:D53"/>
    <mergeCell ref="E53:H53"/>
    <mergeCell ref="C54:D54"/>
    <mergeCell ref="E54:H54"/>
    <mergeCell ref="F51:H51"/>
    <mergeCell ref="F50:H50"/>
    <mergeCell ref="C44:D44"/>
    <mergeCell ref="F44:H44"/>
    <mergeCell ref="C45:L45"/>
    <mergeCell ref="C52:D52"/>
    <mergeCell ref="F52:H52"/>
    <mergeCell ref="C51:D51"/>
    <mergeCell ref="C49:D49"/>
    <mergeCell ref="C50:D50"/>
    <mergeCell ref="F49:H49"/>
    <mergeCell ref="C32:D32"/>
    <mergeCell ref="E32:H32"/>
    <mergeCell ref="C33:D33"/>
    <mergeCell ref="E33:H33"/>
    <mergeCell ref="E39:H39"/>
    <mergeCell ref="C38:D38"/>
    <mergeCell ref="E38:H38"/>
    <mergeCell ref="C34:D34"/>
    <mergeCell ref="E34:H34"/>
    <mergeCell ref="C35:D35"/>
    <mergeCell ref="E35:H35"/>
    <mergeCell ref="F43:H43"/>
    <mergeCell ref="C41:L41"/>
    <mergeCell ref="C43:D43"/>
    <mergeCell ref="C36:D36"/>
    <mergeCell ref="E36:H36"/>
    <mergeCell ref="C40:D40"/>
    <mergeCell ref="E40:H40"/>
    <mergeCell ref="C39:D39"/>
    <mergeCell ref="C37:D37"/>
    <mergeCell ref="E37:H37"/>
    <mergeCell ref="E11:H11"/>
    <mergeCell ref="C28:D28"/>
    <mergeCell ref="E28:H28"/>
    <mergeCell ref="C31:L31"/>
    <mergeCell ref="C15:D15"/>
    <mergeCell ref="E15:H15"/>
    <mergeCell ref="C16:D16"/>
    <mergeCell ref="E16:H16"/>
    <mergeCell ref="C19:D19"/>
    <mergeCell ref="E19:H19"/>
    <mergeCell ref="C20:D20"/>
    <mergeCell ref="E20:H20"/>
    <mergeCell ref="C17:D17"/>
    <mergeCell ref="C18:D18"/>
    <mergeCell ref="E17:H17"/>
    <mergeCell ref="E18:H18"/>
    <mergeCell ref="J1:L1"/>
    <mergeCell ref="C12:L12"/>
    <mergeCell ref="C13:D13"/>
    <mergeCell ref="E13:H13"/>
    <mergeCell ref="C14:D14"/>
    <mergeCell ref="E14:H14"/>
    <mergeCell ref="H2:L2"/>
    <mergeCell ref="G3:L3"/>
    <mergeCell ref="G4:L4"/>
    <mergeCell ref="B5:L5"/>
    <mergeCell ref="F6:G6"/>
    <mergeCell ref="F7:G7"/>
    <mergeCell ref="C8:L8"/>
    <mergeCell ref="C10:D10"/>
    <mergeCell ref="E10:H10"/>
    <mergeCell ref="C11:D11"/>
  </mergeCells>
  <pageMargins left="0.70866141732283472" right="0.70866141732283472" top="0.74803149606299213" bottom="0.74803149606299213" header="0.31496062992125984" footer="0.31496062992125984"/>
  <pageSetup paperSize="9" scale="82" fitToHeight="3" pageOrder="overThenDown" orientation="landscape" horizontalDpi="300" verticalDpi="300" r:id="rId1"/>
  <headerFooter alignWithMargins="0"/>
  <rowBreaks count="2" manualBreakCount="2">
    <brk id="28" max="11" man="1"/>
    <brk id="4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2"/>
  <sheetViews>
    <sheetView view="pageBreakPreview" topLeftCell="A14" zoomScale="80" zoomScaleNormal="70" zoomScaleSheetLayoutView="80" workbookViewId="0">
      <selection activeCell="D21" sqref="D21"/>
    </sheetView>
  </sheetViews>
  <sheetFormatPr defaultRowHeight="12.75"/>
  <cols>
    <col min="1" max="1" width="14.28515625" style="90" customWidth="1"/>
    <col min="2" max="2" width="10.42578125" style="90" customWidth="1"/>
    <col min="3" max="3" width="10" style="90" customWidth="1"/>
    <col min="4" max="4" width="38.85546875" style="90" customWidth="1"/>
    <col min="5" max="5" width="50.5703125" style="90" customWidth="1"/>
    <col min="6" max="6" width="15.85546875" style="90" customWidth="1"/>
    <col min="7" max="7" width="11.7109375" style="90" customWidth="1"/>
    <col min="8" max="8" width="12" style="90" customWidth="1"/>
    <col min="9" max="9" width="9.140625" style="90"/>
    <col min="10" max="10" width="12.42578125" style="90" bestFit="1" customWidth="1"/>
    <col min="11" max="11" width="17" style="90" customWidth="1"/>
    <col min="12" max="12" width="27.85546875" style="90" customWidth="1"/>
    <col min="13" max="254" width="9.140625" style="90"/>
    <col min="255" max="255" width="13.5703125" style="90" customWidth="1"/>
    <col min="256" max="256" width="10.42578125" style="90" customWidth="1"/>
    <col min="257" max="257" width="10" style="90" customWidth="1"/>
    <col min="258" max="258" width="38.85546875" style="90" customWidth="1"/>
    <col min="259" max="259" width="45" style="90" customWidth="1"/>
    <col min="260" max="260" width="11.5703125" style="90" customWidth="1"/>
    <col min="261" max="261" width="10.140625" style="90" customWidth="1"/>
    <col min="262" max="262" width="8.140625" style="90" customWidth="1"/>
    <col min="263" max="263" width="14.42578125" style="90" customWidth="1"/>
    <col min="264" max="264" width="8.5703125" style="90" customWidth="1"/>
    <col min="265" max="510" width="9.140625" style="90"/>
    <col min="511" max="511" width="13.5703125" style="90" customWidth="1"/>
    <col min="512" max="512" width="10.42578125" style="90" customWidth="1"/>
    <col min="513" max="513" width="10" style="90" customWidth="1"/>
    <col min="514" max="514" width="38.85546875" style="90" customWidth="1"/>
    <col min="515" max="515" width="45" style="90" customWidth="1"/>
    <col min="516" max="516" width="11.5703125" style="90" customWidth="1"/>
    <col min="517" max="517" width="10.140625" style="90" customWidth="1"/>
    <col min="518" max="518" width="8.140625" style="90" customWidth="1"/>
    <col min="519" max="519" width="14.42578125" style="90" customWidth="1"/>
    <col min="520" max="520" width="8.5703125" style="90" customWidth="1"/>
    <col min="521" max="766" width="9.140625" style="90"/>
    <col min="767" max="767" width="13.5703125" style="90" customWidth="1"/>
    <col min="768" max="768" width="10.42578125" style="90" customWidth="1"/>
    <col min="769" max="769" width="10" style="90" customWidth="1"/>
    <col min="770" max="770" width="38.85546875" style="90" customWidth="1"/>
    <col min="771" max="771" width="45" style="90" customWidth="1"/>
    <col min="772" max="772" width="11.5703125" style="90" customWidth="1"/>
    <col min="773" max="773" width="10.140625" style="90" customWidth="1"/>
    <col min="774" max="774" width="8.140625" style="90" customWidth="1"/>
    <col min="775" max="775" width="14.42578125" style="90" customWidth="1"/>
    <col min="776" max="776" width="8.5703125" style="90" customWidth="1"/>
    <col min="777" max="1022" width="9.140625" style="90"/>
    <col min="1023" max="1023" width="13.5703125" style="90" customWidth="1"/>
    <col min="1024" max="1024" width="10.42578125" style="90" customWidth="1"/>
    <col min="1025" max="1025" width="10" style="90" customWidth="1"/>
    <col min="1026" max="1026" width="38.85546875" style="90" customWidth="1"/>
    <col min="1027" max="1027" width="45" style="90" customWidth="1"/>
    <col min="1028" max="1028" width="11.5703125" style="90" customWidth="1"/>
    <col min="1029" max="1029" width="10.140625" style="90" customWidth="1"/>
    <col min="1030" max="1030" width="8.140625" style="90" customWidth="1"/>
    <col min="1031" max="1031" width="14.42578125" style="90" customWidth="1"/>
    <col min="1032" max="1032" width="8.5703125" style="90" customWidth="1"/>
    <col min="1033" max="1278" width="9.140625" style="90"/>
    <col min="1279" max="1279" width="13.5703125" style="90" customWidth="1"/>
    <col min="1280" max="1280" width="10.42578125" style="90" customWidth="1"/>
    <col min="1281" max="1281" width="10" style="90" customWidth="1"/>
    <col min="1282" max="1282" width="38.85546875" style="90" customWidth="1"/>
    <col min="1283" max="1283" width="45" style="90" customWidth="1"/>
    <col min="1284" max="1284" width="11.5703125" style="90" customWidth="1"/>
    <col min="1285" max="1285" width="10.140625" style="90" customWidth="1"/>
    <col min="1286" max="1286" width="8.140625" style="90" customWidth="1"/>
    <col min="1287" max="1287" width="14.42578125" style="90" customWidth="1"/>
    <col min="1288" max="1288" width="8.5703125" style="90" customWidth="1"/>
    <col min="1289" max="1534" width="9.140625" style="90"/>
    <col min="1535" max="1535" width="13.5703125" style="90" customWidth="1"/>
    <col min="1536" max="1536" width="10.42578125" style="90" customWidth="1"/>
    <col min="1537" max="1537" width="10" style="90" customWidth="1"/>
    <col min="1538" max="1538" width="38.85546875" style="90" customWidth="1"/>
    <col min="1539" max="1539" width="45" style="90" customWidth="1"/>
    <col min="1540" max="1540" width="11.5703125" style="90" customWidth="1"/>
    <col min="1541" max="1541" width="10.140625" style="90" customWidth="1"/>
    <col min="1542" max="1542" width="8.140625" style="90" customWidth="1"/>
    <col min="1543" max="1543" width="14.42578125" style="90" customWidth="1"/>
    <col min="1544" max="1544" width="8.5703125" style="90" customWidth="1"/>
    <col min="1545" max="1790" width="9.140625" style="90"/>
    <col min="1791" max="1791" width="13.5703125" style="90" customWidth="1"/>
    <col min="1792" max="1792" width="10.42578125" style="90" customWidth="1"/>
    <col min="1793" max="1793" width="10" style="90" customWidth="1"/>
    <col min="1794" max="1794" width="38.85546875" style="90" customWidth="1"/>
    <col min="1795" max="1795" width="45" style="90" customWidth="1"/>
    <col min="1796" max="1796" width="11.5703125" style="90" customWidth="1"/>
    <col min="1797" max="1797" width="10.140625" style="90" customWidth="1"/>
    <col min="1798" max="1798" width="8.140625" style="90" customWidth="1"/>
    <col min="1799" max="1799" width="14.42578125" style="90" customWidth="1"/>
    <col min="1800" max="1800" width="8.5703125" style="90" customWidth="1"/>
    <col min="1801" max="2046" width="9.140625" style="90"/>
    <col min="2047" max="2047" width="13.5703125" style="90" customWidth="1"/>
    <col min="2048" max="2048" width="10.42578125" style="90" customWidth="1"/>
    <col min="2049" max="2049" width="10" style="90" customWidth="1"/>
    <col min="2050" max="2050" width="38.85546875" style="90" customWidth="1"/>
    <col min="2051" max="2051" width="45" style="90" customWidth="1"/>
    <col min="2052" max="2052" width="11.5703125" style="90" customWidth="1"/>
    <col min="2053" max="2053" width="10.140625" style="90" customWidth="1"/>
    <col min="2054" max="2054" width="8.140625" style="90" customWidth="1"/>
    <col min="2055" max="2055" width="14.42578125" style="90" customWidth="1"/>
    <col min="2056" max="2056" width="8.5703125" style="90" customWidth="1"/>
    <col min="2057" max="2302" width="9.140625" style="90"/>
    <col min="2303" max="2303" width="13.5703125" style="90" customWidth="1"/>
    <col min="2304" max="2304" width="10.42578125" style="90" customWidth="1"/>
    <col min="2305" max="2305" width="10" style="90" customWidth="1"/>
    <col min="2306" max="2306" width="38.85546875" style="90" customWidth="1"/>
    <col min="2307" max="2307" width="45" style="90" customWidth="1"/>
    <col min="2308" max="2308" width="11.5703125" style="90" customWidth="1"/>
    <col min="2309" max="2309" width="10.140625" style="90" customWidth="1"/>
    <col min="2310" max="2310" width="8.140625" style="90" customWidth="1"/>
    <col min="2311" max="2311" width="14.42578125" style="90" customWidth="1"/>
    <col min="2312" max="2312" width="8.5703125" style="90" customWidth="1"/>
    <col min="2313" max="2558" width="9.140625" style="90"/>
    <col min="2559" max="2559" width="13.5703125" style="90" customWidth="1"/>
    <col min="2560" max="2560" width="10.42578125" style="90" customWidth="1"/>
    <col min="2561" max="2561" width="10" style="90" customWidth="1"/>
    <col min="2562" max="2562" width="38.85546875" style="90" customWidth="1"/>
    <col min="2563" max="2563" width="45" style="90" customWidth="1"/>
    <col min="2564" max="2564" width="11.5703125" style="90" customWidth="1"/>
    <col min="2565" max="2565" width="10.140625" style="90" customWidth="1"/>
    <col min="2566" max="2566" width="8.140625" style="90" customWidth="1"/>
    <col min="2567" max="2567" width="14.42578125" style="90" customWidth="1"/>
    <col min="2568" max="2568" width="8.5703125" style="90" customWidth="1"/>
    <col min="2569" max="2814" width="9.140625" style="90"/>
    <col min="2815" max="2815" width="13.5703125" style="90" customWidth="1"/>
    <col min="2816" max="2816" width="10.42578125" style="90" customWidth="1"/>
    <col min="2817" max="2817" width="10" style="90" customWidth="1"/>
    <col min="2818" max="2818" width="38.85546875" style="90" customWidth="1"/>
    <col min="2819" max="2819" width="45" style="90" customWidth="1"/>
    <col min="2820" max="2820" width="11.5703125" style="90" customWidth="1"/>
    <col min="2821" max="2821" width="10.140625" style="90" customWidth="1"/>
    <col min="2822" max="2822" width="8.140625" style="90" customWidth="1"/>
    <col min="2823" max="2823" width="14.42578125" style="90" customWidth="1"/>
    <col min="2824" max="2824" width="8.5703125" style="90" customWidth="1"/>
    <col min="2825" max="3070" width="9.140625" style="90"/>
    <col min="3071" max="3071" width="13.5703125" style="90" customWidth="1"/>
    <col min="3072" max="3072" width="10.42578125" style="90" customWidth="1"/>
    <col min="3073" max="3073" width="10" style="90" customWidth="1"/>
    <col min="3074" max="3074" width="38.85546875" style="90" customWidth="1"/>
    <col min="3075" max="3075" width="45" style="90" customWidth="1"/>
    <col min="3076" max="3076" width="11.5703125" style="90" customWidth="1"/>
    <col min="3077" max="3077" width="10.140625" style="90" customWidth="1"/>
    <col min="3078" max="3078" width="8.140625" style="90" customWidth="1"/>
    <col min="3079" max="3079" width="14.42578125" style="90" customWidth="1"/>
    <col min="3080" max="3080" width="8.5703125" style="90" customWidth="1"/>
    <col min="3081" max="3326" width="9.140625" style="90"/>
    <col min="3327" max="3327" width="13.5703125" style="90" customWidth="1"/>
    <col min="3328" max="3328" width="10.42578125" style="90" customWidth="1"/>
    <col min="3329" max="3329" width="10" style="90" customWidth="1"/>
    <col min="3330" max="3330" width="38.85546875" style="90" customWidth="1"/>
    <col min="3331" max="3331" width="45" style="90" customWidth="1"/>
    <col min="3332" max="3332" width="11.5703125" style="90" customWidth="1"/>
    <col min="3333" max="3333" width="10.140625" style="90" customWidth="1"/>
    <col min="3334" max="3334" width="8.140625" style="90" customWidth="1"/>
    <col min="3335" max="3335" width="14.42578125" style="90" customWidth="1"/>
    <col min="3336" max="3336" width="8.5703125" style="90" customWidth="1"/>
    <col min="3337" max="3582" width="9.140625" style="90"/>
    <col min="3583" max="3583" width="13.5703125" style="90" customWidth="1"/>
    <col min="3584" max="3584" width="10.42578125" style="90" customWidth="1"/>
    <col min="3585" max="3585" width="10" style="90" customWidth="1"/>
    <col min="3586" max="3586" width="38.85546875" style="90" customWidth="1"/>
    <col min="3587" max="3587" width="45" style="90" customWidth="1"/>
    <col min="3588" max="3588" width="11.5703125" style="90" customWidth="1"/>
    <col min="3589" max="3589" width="10.140625" style="90" customWidth="1"/>
    <col min="3590" max="3590" width="8.140625" style="90" customWidth="1"/>
    <col min="3591" max="3591" width="14.42578125" style="90" customWidth="1"/>
    <col min="3592" max="3592" width="8.5703125" style="90" customWidth="1"/>
    <col min="3593" max="3838" width="9.140625" style="90"/>
    <col min="3839" max="3839" width="13.5703125" style="90" customWidth="1"/>
    <col min="3840" max="3840" width="10.42578125" style="90" customWidth="1"/>
    <col min="3841" max="3841" width="10" style="90" customWidth="1"/>
    <col min="3842" max="3842" width="38.85546875" style="90" customWidth="1"/>
    <col min="3843" max="3843" width="45" style="90" customWidth="1"/>
    <col min="3844" max="3844" width="11.5703125" style="90" customWidth="1"/>
    <col min="3845" max="3845" width="10.140625" style="90" customWidth="1"/>
    <col min="3846" max="3846" width="8.140625" style="90" customWidth="1"/>
    <col min="3847" max="3847" width="14.42578125" style="90" customWidth="1"/>
    <col min="3848" max="3848" width="8.5703125" style="90" customWidth="1"/>
    <col min="3849" max="4094" width="9.140625" style="90"/>
    <col min="4095" max="4095" width="13.5703125" style="90" customWidth="1"/>
    <col min="4096" max="4096" width="10.42578125" style="90" customWidth="1"/>
    <col min="4097" max="4097" width="10" style="90" customWidth="1"/>
    <col min="4098" max="4098" width="38.85546875" style="90" customWidth="1"/>
    <col min="4099" max="4099" width="45" style="90" customWidth="1"/>
    <col min="4100" max="4100" width="11.5703125" style="90" customWidth="1"/>
    <col min="4101" max="4101" width="10.140625" style="90" customWidth="1"/>
    <col min="4102" max="4102" width="8.140625" style="90" customWidth="1"/>
    <col min="4103" max="4103" width="14.42578125" style="90" customWidth="1"/>
    <col min="4104" max="4104" width="8.5703125" style="90" customWidth="1"/>
    <col min="4105" max="4350" width="9.140625" style="90"/>
    <col min="4351" max="4351" width="13.5703125" style="90" customWidth="1"/>
    <col min="4352" max="4352" width="10.42578125" style="90" customWidth="1"/>
    <col min="4353" max="4353" width="10" style="90" customWidth="1"/>
    <col min="4354" max="4354" width="38.85546875" style="90" customWidth="1"/>
    <col min="4355" max="4355" width="45" style="90" customWidth="1"/>
    <col min="4356" max="4356" width="11.5703125" style="90" customWidth="1"/>
    <col min="4357" max="4357" width="10.140625" style="90" customWidth="1"/>
    <col min="4358" max="4358" width="8.140625" style="90" customWidth="1"/>
    <col min="4359" max="4359" width="14.42578125" style="90" customWidth="1"/>
    <col min="4360" max="4360" width="8.5703125" style="90" customWidth="1"/>
    <col min="4361" max="4606" width="9.140625" style="90"/>
    <col min="4607" max="4607" width="13.5703125" style="90" customWidth="1"/>
    <col min="4608" max="4608" width="10.42578125" style="90" customWidth="1"/>
    <col min="4609" max="4609" width="10" style="90" customWidth="1"/>
    <col min="4610" max="4610" width="38.85546875" style="90" customWidth="1"/>
    <col min="4611" max="4611" width="45" style="90" customWidth="1"/>
    <col min="4612" max="4612" width="11.5703125" style="90" customWidth="1"/>
    <col min="4613" max="4613" width="10.140625" style="90" customWidth="1"/>
    <col min="4614" max="4614" width="8.140625" style="90" customWidth="1"/>
    <col min="4615" max="4615" width="14.42578125" style="90" customWidth="1"/>
    <col min="4616" max="4616" width="8.5703125" style="90" customWidth="1"/>
    <col min="4617" max="4862" width="9.140625" style="90"/>
    <col min="4863" max="4863" width="13.5703125" style="90" customWidth="1"/>
    <col min="4864" max="4864" width="10.42578125" style="90" customWidth="1"/>
    <col min="4865" max="4865" width="10" style="90" customWidth="1"/>
    <col min="4866" max="4866" width="38.85546875" style="90" customWidth="1"/>
    <col min="4867" max="4867" width="45" style="90" customWidth="1"/>
    <col min="4868" max="4868" width="11.5703125" style="90" customWidth="1"/>
    <col min="4869" max="4869" width="10.140625" style="90" customWidth="1"/>
    <col min="4870" max="4870" width="8.140625" style="90" customWidth="1"/>
    <col min="4871" max="4871" width="14.42578125" style="90" customWidth="1"/>
    <col min="4872" max="4872" width="8.5703125" style="90" customWidth="1"/>
    <col min="4873" max="5118" width="9.140625" style="90"/>
    <col min="5119" max="5119" width="13.5703125" style="90" customWidth="1"/>
    <col min="5120" max="5120" width="10.42578125" style="90" customWidth="1"/>
    <col min="5121" max="5121" width="10" style="90" customWidth="1"/>
    <col min="5122" max="5122" width="38.85546875" style="90" customWidth="1"/>
    <col min="5123" max="5123" width="45" style="90" customWidth="1"/>
    <col min="5124" max="5124" width="11.5703125" style="90" customWidth="1"/>
    <col min="5125" max="5125" width="10.140625" style="90" customWidth="1"/>
    <col min="5126" max="5126" width="8.140625" style="90" customWidth="1"/>
    <col min="5127" max="5127" width="14.42578125" style="90" customWidth="1"/>
    <col min="5128" max="5128" width="8.5703125" style="90" customWidth="1"/>
    <col min="5129" max="5374" width="9.140625" style="90"/>
    <col min="5375" max="5375" width="13.5703125" style="90" customWidth="1"/>
    <col min="5376" max="5376" width="10.42578125" style="90" customWidth="1"/>
    <col min="5377" max="5377" width="10" style="90" customWidth="1"/>
    <col min="5378" max="5378" width="38.85546875" style="90" customWidth="1"/>
    <col min="5379" max="5379" width="45" style="90" customWidth="1"/>
    <col min="5380" max="5380" width="11.5703125" style="90" customWidth="1"/>
    <col min="5381" max="5381" width="10.140625" style="90" customWidth="1"/>
    <col min="5382" max="5382" width="8.140625" style="90" customWidth="1"/>
    <col min="5383" max="5383" width="14.42578125" style="90" customWidth="1"/>
    <col min="5384" max="5384" width="8.5703125" style="90" customWidth="1"/>
    <col min="5385" max="5630" width="9.140625" style="90"/>
    <col min="5631" max="5631" width="13.5703125" style="90" customWidth="1"/>
    <col min="5632" max="5632" width="10.42578125" style="90" customWidth="1"/>
    <col min="5633" max="5633" width="10" style="90" customWidth="1"/>
    <col min="5634" max="5634" width="38.85546875" style="90" customWidth="1"/>
    <col min="5635" max="5635" width="45" style="90" customWidth="1"/>
    <col min="5636" max="5636" width="11.5703125" style="90" customWidth="1"/>
    <col min="5637" max="5637" width="10.140625" style="90" customWidth="1"/>
    <col min="5638" max="5638" width="8.140625" style="90" customWidth="1"/>
    <col min="5639" max="5639" width="14.42578125" style="90" customWidth="1"/>
    <col min="5640" max="5640" width="8.5703125" style="90" customWidth="1"/>
    <col min="5641" max="5886" width="9.140625" style="90"/>
    <col min="5887" max="5887" width="13.5703125" style="90" customWidth="1"/>
    <col min="5888" max="5888" width="10.42578125" style="90" customWidth="1"/>
    <col min="5889" max="5889" width="10" style="90" customWidth="1"/>
    <col min="5890" max="5890" width="38.85546875" style="90" customWidth="1"/>
    <col min="5891" max="5891" width="45" style="90" customWidth="1"/>
    <col min="5892" max="5892" width="11.5703125" style="90" customWidth="1"/>
    <col min="5893" max="5893" width="10.140625" style="90" customWidth="1"/>
    <col min="5894" max="5894" width="8.140625" style="90" customWidth="1"/>
    <col min="5895" max="5895" width="14.42578125" style="90" customWidth="1"/>
    <col min="5896" max="5896" width="8.5703125" style="90" customWidth="1"/>
    <col min="5897" max="6142" width="9.140625" style="90"/>
    <col min="6143" max="6143" width="13.5703125" style="90" customWidth="1"/>
    <col min="6144" max="6144" width="10.42578125" style="90" customWidth="1"/>
    <col min="6145" max="6145" width="10" style="90" customWidth="1"/>
    <col min="6146" max="6146" width="38.85546875" style="90" customWidth="1"/>
    <col min="6147" max="6147" width="45" style="90" customWidth="1"/>
    <col min="6148" max="6148" width="11.5703125" style="90" customWidth="1"/>
    <col min="6149" max="6149" width="10.140625" style="90" customWidth="1"/>
    <col min="6150" max="6150" width="8.140625" style="90" customWidth="1"/>
    <col min="6151" max="6151" width="14.42578125" style="90" customWidth="1"/>
    <col min="6152" max="6152" width="8.5703125" style="90" customWidth="1"/>
    <col min="6153" max="6398" width="9.140625" style="90"/>
    <col min="6399" max="6399" width="13.5703125" style="90" customWidth="1"/>
    <col min="6400" max="6400" width="10.42578125" style="90" customWidth="1"/>
    <col min="6401" max="6401" width="10" style="90" customWidth="1"/>
    <col min="6402" max="6402" width="38.85546875" style="90" customWidth="1"/>
    <col min="6403" max="6403" width="45" style="90" customWidth="1"/>
    <col min="6404" max="6404" width="11.5703125" style="90" customWidth="1"/>
    <col min="6405" max="6405" width="10.140625" style="90" customWidth="1"/>
    <col min="6406" max="6406" width="8.140625" style="90" customWidth="1"/>
    <col min="6407" max="6407" width="14.42578125" style="90" customWidth="1"/>
    <col min="6408" max="6408" width="8.5703125" style="90" customWidth="1"/>
    <col min="6409" max="6654" width="9.140625" style="90"/>
    <col min="6655" max="6655" width="13.5703125" style="90" customWidth="1"/>
    <col min="6656" max="6656" width="10.42578125" style="90" customWidth="1"/>
    <col min="6657" max="6657" width="10" style="90" customWidth="1"/>
    <col min="6658" max="6658" width="38.85546875" style="90" customWidth="1"/>
    <col min="6659" max="6659" width="45" style="90" customWidth="1"/>
    <col min="6660" max="6660" width="11.5703125" style="90" customWidth="1"/>
    <col min="6661" max="6661" width="10.140625" style="90" customWidth="1"/>
    <col min="6662" max="6662" width="8.140625" style="90" customWidth="1"/>
    <col min="6663" max="6663" width="14.42578125" style="90" customWidth="1"/>
    <col min="6664" max="6664" width="8.5703125" style="90" customWidth="1"/>
    <col min="6665" max="6910" width="9.140625" style="90"/>
    <col min="6911" max="6911" width="13.5703125" style="90" customWidth="1"/>
    <col min="6912" max="6912" width="10.42578125" style="90" customWidth="1"/>
    <col min="6913" max="6913" width="10" style="90" customWidth="1"/>
    <col min="6914" max="6914" width="38.85546875" style="90" customWidth="1"/>
    <col min="6915" max="6915" width="45" style="90" customWidth="1"/>
    <col min="6916" max="6916" width="11.5703125" style="90" customWidth="1"/>
    <col min="6917" max="6917" width="10.140625" style="90" customWidth="1"/>
    <col min="6918" max="6918" width="8.140625" style="90" customWidth="1"/>
    <col min="6919" max="6919" width="14.42578125" style="90" customWidth="1"/>
    <col min="6920" max="6920" width="8.5703125" style="90" customWidth="1"/>
    <col min="6921" max="7166" width="9.140625" style="90"/>
    <col min="7167" max="7167" width="13.5703125" style="90" customWidth="1"/>
    <col min="7168" max="7168" width="10.42578125" style="90" customWidth="1"/>
    <col min="7169" max="7169" width="10" style="90" customWidth="1"/>
    <col min="7170" max="7170" width="38.85546875" style="90" customWidth="1"/>
    <col min="7171" max="7171" width="45" style="90" customWidth="1"/>
    <col min="7172" max="7172" width="11.5703125" style="90" customWidth="1"/>
    <col min="7173" max="7173" width="10.140625" style="90" customWidth="1"/>
    <col min="7174" max="7174" width="8.140625" style="90" customWidth="1"/>
    <col min="7175" max="7175" width="14.42578125" style="90" customWidth="1"/>
    <col min="7176" max="7176" width="8.5703125" style="90" customWidth="1"/>
    <col min="7177" max="7422" width="9.140625" style="90"/>
    <col min="7423" max="7423" width="13.5703125" style="90" customWidth="1"/>
    <col min="7424" max="7424" width="10.42578125" style="90" customWidth="1"/>
    <col min="7425" max="7425" width="10" style="90" customWidth="1"/>
    <col min="7426" max="7426" width="38.85546875" style="90" customWidth="1"/>
    <col min="7427" max="7427" width="45" style="90" customWidth="1"/>
    <col min="7428" max="7428" width="11.5703125" style="90" customWidth="1"/>
    <col min="7429" max="7429" width="10.140625" style="90" customWidth="1"/>
    <col min="7430" max="7430" width="8.140625" style="90" customWidth="1"/>
    <col min="7431" max="7431" width="14.42578125" style="90" customWidth="1"/>
    <col min="7432" max="7432" width="8.5703125" style="90" customWidth="1"/>
    <col min="7433" max="7678" width="9.140625" style="90"/>
    <col min="7679" max="7679" width="13.5703125" style="90" customWidth="1"/>
    <col min="7680" max="7680" width="10.42578125" style="90" customWidth="1"/>
    <col min="7681" max="7681" width="10" style="90" customWidth="1"/>
    <col min="7682" max="7682" width="38.85546875" style="90" customWidth="1"/>
    <col min="7683" max="7683" width="45" style="90" customWidth="1"/>
    <col min="7684" max="7684" width="11.5703125" style="90" customWidth="1"/>
    <col min="7685" max="7685" width="10.140625" style="90" customWidth="1"/>
    <col min="7686" max="7686" width="8.140625" style="90" customWidth="1"/>
    <col min="7687" max="7687" width="14.42578125" style="90" customWidth="1"/>
    <col min="7688" max="7688" width="8.5703125" style="90" customWidth="1"/>
    <col min="7689" max="7934" width="9.140625" style="90"/>
    <col min="7935" max="7935" width="13.5703125" style="90" customWidth="1"/>
    <col min="7936" max="7936" width="10.42578125" style="90" customWidth="1"/>
    <col min="7937" max="7937" width="10" style="90" customWidth="1"/>
    <col min="7938" max="7938" width="38.85546875" style="90" customWidth="1"/>
    <col min="7939" max="7939" width="45" style="90" customWidth="1"/>
    <col min="7940" max="7940" width="11.5703125" style="90" customWidth="1"/>
    <col min="7941" max="7941" width="10.140625" style="90" customWidth="1"/>
    <col min="7942" max="7942" width="8.140625" style="90" customWidth="1"/>
    <col min="7943" max="7943" width="14.42578125" style="90" customWidth="1"/>
    <col min="7944" max="7944" width="8.5703125" style="90" customWidth="1"/>
    <col min="7945" max="8190" width="9.140625" style="90"/>
    <col min="8191" max="8191" width="13.5703125" style="90" customWidth="1"/>
    <col min="8192" max="8192" width="10.42578125" style="90" customWidth="1"/>
    <col min="8193" max="8193" width="10" style="90" customWidth="1"/>
    <col min="8194" max="8194" width="38.85546875" style="90" customWidth="1"/>
    <col min="8195" max="8195" width="45" style="90" customWidth="1"/>
    <col min="8196" max="8196" width="11.5703125" style="90" customWidth="1"/>
    <col min="8197" max="8197" width="10.140625" style="90" customWidth="1"/>
    <col min="8198" max="8198" width="8.140625" style="90" customWidth="1"/>
    <col min="8199" max="8199" width="14.42578125" style="90" customWidth="1"/>
    <col min="8200" max="8200" width="8.5703125" style="90" customWidth="1"/>
    <col min="8201" max="8446" width="9.140625" style="90"/>
    <col min="8447" max="8447" width="13.5703125" style="90" customWidth="1"/>
    <col min="8448" max="8448" width="10.42578125" style="90" customWidth="1"/>
    <col min="8449" max="8449" width="10" style="90" customWidth="1"/>
    <col min="8450" max="8450" width="38.85546875" style="90" customWidth="1"/>
    <col min="8451" max="8451" width="45" style="90" customWidth="1"/>
    <col min="8452" max="8452" width="11.5703125" style="90" customWidth="1"/>
    <col min="8453" max="8453" width="10.140625" style="90" customWidth="1"/>
    <col min="8454" max="8454" width="8.140625" style="90" customWidth="1"/>
    <col min="8455" max="8455" width="14.42578125" style="90" customWidth="1"/>
    <col min="8456" max="8456" width="8.5703125" style="90" customWidth="1"/>
    <col min="8457" max="8702" width="9.140625" style="90"/>
    <col min="8703" max="8703" width="13.5703125" style="90" customWidth="1"/>
    <col min="8704" max="8704" width="10.42578125" style="90" customWidth="1"/>
    <col min="8705" max="8705" width="10" style="90" customWidth="1"/>
    <col min="8706" max="8706" width="38.85546875" style="90" customWidth="1"/>
    <col min="8707" max="8707" width="45" style="90" customWidth="1"/>
    <col min="8708" max="8708" width="11.5703125" style="90" customWidth="1"/>
    <col min="8709" max="8709" width="10.140625" style="90" customWidth="1"/>
    <col min="8710" max="8710" width="8.140625" style="90" customWidth="1"/>
    <col min="8711" max="8711" width="14.42578125" style="90" customWidth="1"/>
    <col min="8712" max="8712" width="8.5703125" style="90" customWidth="1"/>
    <col min="8713" max="8958" width="9.140625" style="90"/>
    <col min="8959" max="8959" width="13.5703125" style="90" customWidth="1"/>
    <col min="8960" max="8960" width="10.42578125" style="90" customWidth="1"/>
    <col min="8961" max="8961" width="10" style="90" customWidth="1"/>
    <col min="8962" max="8962" width="38.85546875" style="90" customWidth="1"/>
    <col min="8963" max="8963" width="45" style="90" customWidth="1"/>
    <col min="8964" max="8964" width="11.5703125" style="90" customWidth="1"/>
    <col min="8965" max="8965" width="10.140625" style="90" customWidth="1"/>
    <col min="8966" max="8966" width="8.140625" style="90" customWidth="1"/>
    <col min="8967" max="8967" width="14.42578125" style="90" customWidth="1"/>
    <col min="8968" max="8968" width="8.5703125" style="90" customWidth="1"/>
    <col min="8969" max="9214" width="9.140625" style="90"/>
    <col min="9215" max="9215" width="13.5703125" style="90" customWidth="1"/>
    <col min="9216" max="9216" width="10.42578125" style="90" customWidth="1"/>
    <col min="9217" max="9217" width="10" style="90" customWidth="1"/>
    <col min="9218" max="9218" width="38.85546875" style="90" customWidth="1"/>
    <col min="9219" max="9219" width="45" style="90" customWidth="1"/>
    <col min="9220" max="9220" width="11.5703125" style="90" customWidth="1"/>
    <col min="9221" max="9221" width="10.140625" style="90" customWidth="1"/>
    <col min="9222" max="9222" width="8.140625" style="90" customWidth="1"/>
    <col min="9223" max="9223" width="14.42578125" style="90" customWidth="1"/>
    <col min="9224" max="9224" width="8.5703125" style="90" customWidth="1"/>
    <col min="9225" max="9470" width="9.140625" style="90"/>
    <col min="9471" max="9471" width="13.5703125" style="90" customWidth="1"/>
    <col min="9472" max="9472" width="10.42578125" style="90" customWidth="1"/>
    <col min="9473" max="9473" width="10" style="90" customWidth="1"/>
    <col min="9474" max="9474" width="38.85546875" style="90" customWidth="1"/>
    <col min="9475" max="9475" width="45" style="90" customWidth="1"/>
    <col min="9476" max="9476" width="11.5703125" style="90" customWidth="1"/>
    <col min="9477" max="9477" width="10.140625" style="90" customWidth="1"/>
    <col min="9478" max="9478" width="8.140625" style="90" customWidth="1"/>
    <col min="9479" max="9479" width="14.42578125" style="90" customWidth="1"/>
    <col min="9480" max="9480" width="8.5703125" style="90" customWidth="1"/>
    <col min="9481" max="9726" width="9.140625" style="90"/>
    <col min="9727" max="9727" width="13.5703125" style="90" customWidth="1"/>
    <col min="9728" max="9728" width="10.42578125" style="90" customWidth="1"/>
    <col min="9729" max="9729" width="10" style="90" customWidth="1"/>
    <col min="9730" max="9730" width="38.85546875" style="90" customWidth="1"/>
    <col min="9731" max="9731" width="45" style="90" customWidth="1"/>
    <col min="9732" max="9732" width="11.5703125" style="90" customWidth="1"/>
    <col min="9733" max="9733" width="10.140625" style="90" customWidth="1"/>
    <col min="9734" max="9734" width="8.140625" style="90" customWidth="1"/>
    <col min="9735" max="9735" width="14.42578125" style="90" customWidth="1"/>
    <col min="9736" max="9736" width="8.5703125" style="90" customWidth="1"/>
    <col min="9737" max="9982" width="9.140625" style="90"/>
    <col min="9983" max="9983" width="13.5703125" style="90" customWidth="1"/>
    <col min="9984" max="9984" width="10.42578125" style="90" customWidth="1"/>
    <col min="9985" max="9985" width="10" style="90" customWidth="1"/>
    <col min="9986" max="9986" width="38.85546875" style="90" customWidth="1"/>
    <col min="9987" max="9987" width="45" style="90" customWidth="1"/>
    <col min="9988" max="9988" width="11.5703125" style="90" customWidth="1"/>
    <col min="9989" max="9989" width="10.140625" style="90" customWidth="1"/>
    <col min="9990" max="9990" width="8.140625" style="90" customWidth="1"/>
    <col min="9991" max="9991" width="14.42578125" style="90" customWidth="1"/>
    <col min="9992" max="9992" width="8.5703125" style="90" customWidth="1"/>
    <col min="9993" max="10238" width="9.140625" style="90"/>
    <col min="10239" max="10239" width="13.5703125" style="90" customWidth="1"/>
    <col min="10240" max="10240" width="10.42578125" style="90" customWidth="1"/>
    <col min="10241" max="10241" width="10" style="90" customWidth="1"/>
    <col min="10242" max="10242" width="38.85546875" style="90" customWidth="1"/>
    <col min="10243" max="10243" width="45" style="90" customWidth="1"/>
    <col min="10244" max="10244" width="11.5703125" style="90" customWidth="1"/>
    <col min="10245" max="10245" width="10.140625" style="90" customWidth="1"/>
    <col min="10246" max="10246" width="8.140625" style="90" customWidth="1"/>
    <col min="10247" max="10247" width="14.42578125" style="90" customWidth="1"/>
    <col min="10248" max="10248" width="8.5703125" style="90" customWidth="1"/>
    <col min="10249" max="10494" width="9.140625" style="90"/>
    <col min="10495" max="10495" width="13.5703125" style="90" customWidth="1"/>
    <col min="10496" max="10496" width="10.42578125" style="90" customWidth="1"/>
    <col min="10497" max="10497" width="10" style="90" customWidth="1"/>
    <col min="10498" max="10498" width="38.85546875" style="90" customWidth="1"/>
    <col min="10499" max="10499" width="45" style="90" customWidth="1"/>
    <col min="10500" max="10500" width="11.5703125" style="90" customWidth="1"/>
    <col min="10501" max="10501" width="10.140625" style="90" customWidth="1"/>
    <col min="10502" max="10502" width="8.140625" style="90" customWidth="1"/>
    <col min="10503" max="10503" width="14.42578125" style="90" customWidth="1"/>
    <col min="10504" max="10504" width="8.5703125" style="90" customWidth="1"/>
    <col min="10505" max="10750" width="9.140625" style="90"/>
    <col min="10751" max="10751" width="13.5703125" style="90" customWidth="1"/>
    <col min="10752" max="10752" width="10.42578125" style="90" customWidth="1"/>
    <col min="10753" max="10753" width="10" style="90" customWidth="1"/>
    <col min="10754" max="10754" width="38.85546875" style="90" customWidth="1"/>
    <col min="10755" max="10755" width="45" style="90" customWidth="1"/>
    <col min="10756" max="10756" width="11.5703125" style="90" customWidth="1"/>
    <col min="10757" max="10757" width="10.140625" style="90" customWidth="1"/>
    <col min="10758" max="10758" width="8.140625" style="90" customWidth="1"/>
    <col min="10759" max="10759" width="14.42578125" style="90" customWidth="1"/>
    <col min="10760" max="10760" width="8.5703125" style="90" customWidth="1"/>
    <col min="10761" max="11006" width="9.140625" style="90"/>
    <col min="11007" max="11007" width="13.5703125" style="90" customWidth="1"/>
    <col min="11008" max="11008" width="10.42578125" style="90" customWidth="1"/>
    <col min="11009" max="11009" width="10" style="90" customWidth="1"/>
    <col min="11010" max="11010" width="38.85546875" style="90" customWidth="1"/>
    <col min="11011" max="11011" width="45" style="90" customWidth="1"/>
    <col min="11012" max="11012" width="11.5703125" style="90" customWidth="1"/>
    <col min="11013" max="11013" width="10.140625" style="90" customWidth="1"/>
    <col min="11014" max="11014" width="8.140625" style="90" customWidth="1"/>
    <col min="11015" max="11015" width="14.42578125" style="90" customWidth="1"/>
    <col min="11016" max="11016" width="8.5703125" style="90" customWidth="1"/>
    <col min="11017" max="11262" width="9.140625" style="90"/>
    <col min="11263" max="11263" width="13.5703125" style="90" customWidth="1"/>
    <col min="11264" max="11264" width="10.42578125" style="90" customWidth="1"/>
    <col min="11265" max="11265" width="10" style="90" customWidth="1"/>
    <col min="11266" max="11266" width="38.85546875" style="90" customWidth="1"/>
    <col min="11267" max="11267" width="45" style="90" customWidth="1"/>
    <col min="11268" max="11268" width="11.5703125" style="90" customWidth="1"/>
    <col min="11269" max="11269" width="10.140625" style="90" customWidth="1"/>
    <col min="11270" max="11270" width="8.140625" style="90" customWidth="1"/>
    <col min="11271" max="11271" width="14.42578125" style="90" customWidth="1"/>
    <col min="11272" max="11272" width="8.5703125" style="90" customWidth="1"/>
    <col min="11273" max="11518" width="9.140625" style="90"/>
    <col min="11519" max="11519" width="13.5703125" style="90" customWidth="1"/>
    <col min="11520" max="11520" width="10.42578125" style="90" customWidth="1"/>
    <col min="11521" max="11521" width="10" style="90" customWidth="1"/>
    <col min="11522" max="11522" width="38.85546875" style="90" customWidth="1"/>
    <col min="11523" max="11523" width="45" style="90" customWidth="1"/>
    <col min="11524" max="11524" width="11.5703125" style="90" customWidth="1"/>
    <col min="11525" max="11525" width="10.140625" style="90" customWidth="1"/>
    <col min="11526" max="11526" width="8.140625" style="90" customWidth="1"/>
    <col min="11527" max="11527" width="14.42578125" style="90" customWidth="1"/>
    <col min="11528" max="11528" width="8.5703125" style="90" customWidth="1"/>
    <col min="11529" max="11774" width="9.140625" style="90"/>
    <col min="11775" max="11775" width="13.5703125" style="90" customWidth="1"/>
    <col min="11776" max="11776" width="10.42578125" style="90" customWidth="1"/>
    <col min="11777" max="11777" width="10" style="90" customWidth="1"/>
    <col min="11778" max="11778" width="38.85546875" style="90" customWidth="1"/>
    <col min="11779" max="11779" width="45" style="90" customWidth="1"/>
    <col min="11780" max="11780" width="11.5703125" style="90" customWidth="1"/>
    <col min="11781" max="11781" width="10.140625" style="90" customWidth="1"/>
    <col min="11782" max="11782" width="8.140625" style="90" customWidth="1"/>
    <col min="11783" max="11783" width="14.42578125" style="90" customWidth="1"/>
    <col min="11784" max="11784" width="8.5703125" style="90" customWidth="1"/>
    <col min="11785" max="12030" width="9.140625" style="90"/>
    <col min="12031" max="12031" width="13.5703125" style="90" customWidth="1"/>
    <col min="12032" max="12032" width="10.42578125" style="90" customWidth="1"/>
    <col min="12033" max="12033" width="10" style="90" customWidth="1"/>
    <col min="12034" max="12034" width="38.85546875" style="90" customWidth="1"/>
    <col min="12035" max="12035" width="45" style="90" customWidth="1"/>
    <col min="12036" max="12036" width="11.5703125" style="90" customWidth="1"/>
    <col min="12037" max="12037" width="10.140625" style="90" customWidth="1"/>
    <col min="12038" max="12038" width="8.140625" style="90" customWidth="1"/>
    <col min="12039" max="12039" width="14.42578125" style="90" customWidth="1"/>
    <col min="12040" max="12040" width="8.5703125" style="90" customWidth="1"/>
    <col min="12041" max="12286" width="9.140625" style="90"/>
    <col min="12287" max="12287" width="13.5703125" style="90" customWidth="1"/>
    <col min="12288" max="12288" width="10.42578125" style="90" customWidth="1"/>
    <col min="12289" max="12289" width="10" style="90" customWidth="1"/>
    <col min="12290" max="12290" width="38.85546875" style="90" customWidth="1"/>
    <col min="12291" max="12291" width="45" style="90" customWidth="1"/>
    <col min="12292" max="12292" width="11.5703125" style="90" customWidth="1"/>
    <col min="12293" max="12293" width="10.140625" style="90" customWidth="1"/>
    <col min="12294" max="12294" width="8.140625" style="90" customWidth="1"/>
    <col min="12295" max="12295" width="14.42578125" style="90" customWidth="1"/>
    <col min="12296" max="12296" width="8.5703125" style="90" customWidth="1"/>
    <col min="12297" max="12542" width="9.140625" style="90"/>
    <col min="12543" max="12543" width="13.5703125" style="90" customWidth="1"/>
    <col min="12544" max="12544" width="10.42578125" style="90" customWidth="1"/>
    <col min="12545" max="12545" width="10" style="90" customWidth="1"/>
    <col min="12546" max="12546" width="38.85546875" style="90" customWidth="1"/>
    <col min="12547" max="12547" width="45" style="90" customWidth="1"/>
    <col min="12548" max="12548" width="11.5703125" style="90" customWidth="1"/>
    <col min="12549" max="12549" width="10.140625" style="90" customWidth="1"/>
    <col min="12550" max="12550" width="8.140625" style="90" customWidth="1"/>
    <col min="12551" max="12551" width="14.42578125" style="90" customWidth="1"/>
    <col min="12552" max="12552" width="8.5703125" style="90" customWidth="1"/>
    <col min="12553" max="12798" width="9.140625" style="90"/>
    <col min="12799" max="12799" width="13.5703125" style="90" customWidth="1"/>
    <col min="12800" max="12800" width="10.42578125" style="90" customWidth="1"/>
    <col min="12801" max="12801" width="10" style="90" customWidth="1"/>
    <col min="12802" max="12802" width="38.85546875" style="90" customWidth="1"/>
    <col min="12803" max="12803" width="45" style="90" customWidth="1"/>
    <col min="12804" max="12804" width="11.5703125" style="90" customWidth="1"/>
    <col min="12805" max="12805" width="10.140625" style="90" customWidth="1"/>
    <col min="12806" max="12806" width="8.140625" style="90" customWidth="1"/>
    <col min="12807" max="12807" width="14.42578125" style="90" customWidth="1"/>
    <col min="12808" max="12808" width="8.5703125" style="90" customWidth="1"/>
    <col min="12809" max="13054" width="9.140625" style="90"/>
    <col min="13055" max="13055" width="13.5703125" style="90" customWidth="1"/>
    <col min="13056" max="13056" width="10.42578125" style="90" customWidth="1"/>
    <col min="13057" max="13057" width="10" style="90" customWidth="1"/>
    <col min="13058" max="13058" width="38.85546875" style="90" customWidth="1"/>
    <col min="13059" max="13059" width="45" style="90" customWidth="1"/>
    <col min="13060" max="13060" width="11.5703125" style="90" customWidth="1"/>
    <col min="13061" max="13061" width="10.140625" style="90" customWidth="1"/>
    <col min="13062" max="13062" width="8.140625" style="90" customWidth="1"/>
    <col min="13063" max="13063" width="14.42578125" style="90" customWidth="1"/>
    <col min="13064" max="13064" width="8.5703125" style="90" customWidth="1"/>
    <col min="13065" max="13310" width="9.140625" style="90"/>
    <col min="13311" max="13311" width="13.5703125" style="90" customWidth="1"/>
    <col min="13312" max="13312" width="10.42578125" style="90" customWidth="1"/>
    <col min="13313" max="13313" width="10" style="90" customWidth="1"/>
    <col min="13314" max="13314" width="38.85546875" style="90" customWidth="1"/>
    <col min="13315" max="13315" width="45" style="90" customWidth="1"/>
    <col min="13316" max="13316" width="11.5703125" style="90" customWidth="1"/>
    <col min="13317" max="13317" width="10.140625" style="90" customWidth="1"/>
    <col min="13318" max="13318" width="8.140625" style="90" customWidth="1"/>
    <col min="13319" max="13319" width="14.42578125" style="90" customWidth="1"/>
    <col min="13320" max="13320" width="8.5703125" style="90" customWidth="1"/>
    <col min="13321" max="13566" width="9.140625" style="90"/>
    <col min="13567" max="13567" width="13.5703125" style="90" customWidth="1"/>
    <col min="13568" max="13568" width="10.42578125" style="90" customWidth="1"/>
    <col min="13569" max="13569" width="10" style="90" customWidth="1"/>
    <col min="13570" max="13570" width="38.85546875" style="90" customWidth="1"/>
    <col min="13571" max="13571" width="45" style="90" customWidth="1"/>
    <col min="13572" max="13572" width="11.5703125" style="90" customWidth="1"/>
    <col min="13573" max="13573" width="10.140625" style="90" customWidth="1"/>
    <col min="13574" max="13574" width="8.140625" style="90" customWidth="1"/>
    <col min="13575" max="13575" width="14.42578125" style="90" customWidth="1"/>
    <col min="13576" max="13576" width="8.5703125" style="90" customWidth="1"/>
    <col min="13577" max="13822" width="9.140625" style="90"/>
    <col min="13823" max="13823" width="13.5703125" style="90" customWidth="1"/>
    <col min="13824" max="13824" width="10.42578125" style="90" customWidth="1"/>
    <col min="13825" max="13825" width="10" style="90" customWidth="1"/>
    <col min="13826" max="13826" width="38.85546875" style="90" customWidth="1"/>
    <col min="13827" max="13827" width="45" style="90" customWidth="1"/>
    <col min="13828" max="13828" width="11.5703125" style="90" customWidth="1"/>
    <col min="13829" max="13829" width="10.140625" style="90" customWidth="1"/>
    <col min="13830" max="13830" width="8.140625" style="90" customWidth="1"/>
    <col min="13831" max="13831" width="14.42578125" style="90" customWidth="1"/>
    <col min="13832" max="13832" width="8.5703125" style="90" customWidth="1"/>
    <col min="13833" max="14078" width="9.140625" style="90"/>
    <col min="14079" max="14079" width="13.5703125" style="90" customWidth="1"/>
    <col min="14080" max="14080" width="10.42578125" style="90" customWidth="1"/>
    <col min="14081" max="14081" width="10" style="90" customWidth="1"/>
    <col min="14082" max="14082" width="38.85546875" style="90" customWidth="1"/>
    <col min="14083" max="14083" width="45" style="90" customWidth="1"/>
    <col min="14084" max="14084" width="11.5703125" style="90" customWidth="1"/>
    <col min="14085" max="14085" width="10.140625" style="90" customWidth="1"/>
    <col min="14086" max="14086" width="8.140625" style="90" customWidth="1"/>
    <col min="14087" max="14087" width="14.42578125" style="90" customWidth="1"/>
    <col min="14088" max="14088" width="8.5703125" style="90" customWidth="1"/>
    <col min="14089" max="14334" width="9.140625" style="90"/>
    <col min="14335" max="14335" width="13.5703125" style="90" customWidth="1"/>
    <col min="14336" max="14336" width="10.42578125" style="90" customWidth="1"/>
    <col min="14337" max="14337" width="10" style="90" customWidth="1"/>
    <col min="14338" max="14338" width="38.85546875" style="90" customWidth="1"/>
    <col min="14339" max="14339" width="45" style="90" customWidth="1"/>
    <col min="14340" max="14340" width="11.5703125" style="90" customWidth="1"/>
    <col min="14341" max="14341" width="10.140625" style="90" customWidth="1"/>
    <col min="14342" max="14342" width="8.140625" style="90" customWidth="1"/>
    <col min="14343" max="14343" width="14.42578125" style="90" customWidth="1"/>
    <col min="14344" max="14344" width="8.5703125" style="90" customWidth="1"/>
    <col min="14345" max="14590" width="9.140625" style="90"/>
    <col min="14591" max="14591" width="13.5703125" style="90" customWidth="1"/>
    <col min="14592" max="14592" width="10.42578125" style="90" customWidth="1"/>
    <col min="14593" max="14593" width="10" style="90" customWidth="1"/>
    <col min="14594" max="14594" width="38.85546875" style="90" customWidth="1"/>
    <col min="14595" max="14595" width="45" style="90" customWidth="1"/>
    <col min="14596" max="14596" width="11.5703125" style="90" customWidth="1"/>
    <col min="14597" max="14597" width="10.140625" style="90" customWidth="1"/>
    <col min="14598" max="14598" width="8.140625" style="90" customWidth="1"/>
    <col min="14599" max="14599" width="14.42578125" style="90" customWidth="1"/>
    <col min="14600" max="14600" width="8.5703125" style="90" customWidth="1"/>
    <col min="14601" max="14846" width="9.140625" style="90"/>
    <col min="14847" max="14847" width="13.5703125" style="90" customWidth="1"/>
    <col min="14848" max="14848" width="10.42578125" style="90" customWidth="1"/>
    <col min="14849" max="14849" width="10" style="90" customWidth="1"/>
    <col min="14850" max="14850" width="38.85546875" style="90" customWidth="1"/>
    <col min="14851" max="14851" width="45" style="90" customWidth="1"/>
    <col min="14852" max="14852" width="11.5703125" style="90" customWidth="1"/>
    <col min="14853" max="14853" width="10.140625" style="90" customWidth="1"/>
    <col min="14854" max="14854" width="8.140625" style="90" customWidth="1"/>
    <col min="14855" max="14855" width="14.42578125" style="90" customWidth="1"/>
    <col min="14856" max="14856" width="8.5703125" style="90" customWidth="1"/>
    <col min="14857" max="15102" width="9.140625" style="90"/>
    <col min="15103" max="15103" width="13.5703125" style="90" customWidth="1"/>
    <col min="15104" max="15104" width="10.42578125" style="90" customWidth="1"/>
    <col min="15105" max="15105" width="10" style="90" customWidth="1"/>
    <col min="15106" max="15106" width="38.85546875" style="90" customWidth="1"/>
    <col min="15107" max="15107" width="45" style="90" customWidth="1"/>
    <col min="15108" max="15108" width="11.5703125" style="90" customWidth="1"/>
    <col min="15109" max="15109" width="10.140625" style="90" customWidth="1"/>
    <col min="15110" max="15110" width="8.140625" style="90" customWidth="1"/>
    <col min="15111" max="15111" width="14.42578125" style="90" customWidth="1"/>
    <col min="15112" max="15112" width="8.5703125" style="90" customWidth="1"/>
    <col min="15113" max="15358" width="9.140625" style="90"/>
    <col min="15359" max="15359" width="13.5703125" style="90" customWidth="1"/>
    <col min="15360" max="15360" width="10.42578125" style="90" customWidth="1"/>
    <col min="15361" max="15361" width="10" style="90" customWidth="1"/>
    <col min="15362" max="15362" width="38.85546875" style="90" customWidth="1"/>
    <col min="15363" max="15363" width="45" style="90" customWidth="1"/>
    <col min="15364" max="15364" width="11.5703125" style="90" customWidth="1"/>
    <col min="15365" max="15365" width="10.140625" style="90" customWidth="1"/>
    <col min="15366" max="15366" width="8.140625" style="90" customWidth="1"/>
    <col min="15367" max="15367" width="14.42578125" style="90" customWidth="1"/>
    <col min="15368" max="15368" width="8.5703125" style="90" customWidth="1"/>
    <col min="15369" max="15614" width="9.140625" style="90"/>
    <col min="15615" max="15615" width="13.5703125" style="90" customWidth="1"/>
    <col min="15616" max="15616" width="10.42578125" style="90" customWidth="1"/>
    <col min="15617" max="15617" width="10" style="90" customWidth="1"/>
    <col min="15618" max="15618" width="38.85546875" style="90" customWidth="1"/>
    <col min="15619" max="15619" width="45" style="90" customWidth="1"/>
    <col min="15620" max="15620" width="11.5703125" style="90" customWidth="1"/>
    <col min="15621" max="15621" width="10.140625" style="90" customWidth="1"/>
    <col min="15622" max="15622" width="8.140625" style="90" customWidth="1"/>
    <col min="15623" max="15623" width="14.42578125" style="90" customWidth="1"/>
    <col min="15624" max="15624" width="8.5703125" style="90" customWidth="1"/>
    <col min="15625" max="15870" width="9.140625" style="90"/>
    <col min="15871" max="15871" width="13.5703125" style="90" customWidth="1"/>
    <col min="15872" max="15872" width="10.42578125" style="90" customWidth="1"/>
    <col min="15873" max="15873" width="10" style="90" customWidth="1"/>
    <col min="15874" max="15874" width="38.85546875" style="90" customWidth="1"/>
    <col min="15875" max="15875" width="45" style="90" customWidth="1"/>
    <col min="15876" max="15876" width="11.5703125" style="90" customWidth="1"/>
    <col min="15877" max="15877" width="10.140625" style="90" customWidth="1"/>
    <col min="15878" max="15878" width="8.140625" style="90" customWidth="1"/>
    <col min="15879" max="15879" width="14.42578125" style="90" customWidth="1"/>
    <col min="15880" max="15880" width="8.5703125" style="90" customWidth="1"/>
    <col min="15881" max="16126" width="9.140625" style="90"/>
    <col min="16127" max="16127" width="13.5703125" style="90" customWidth="1"/>
    <col min="16128" max="16128" width="10.42578125" style="90" customWidth="1"/>
    <col min="16129" max="16129" width="10" style="90" customWidth="1"/>
    <col min="16130" max="16130" width="38.85546875" style="90" customWidth="1"/>
    <col min="16131" max="16131" width="45" style="90" customWidth="1"/>
    <col min="16132" max="16132" width="11.5703125" style="90" customWidth="1"/>
    <col min="16133" max="16133" width="10.140625" style="90" customWidth="1"/>
    <col min="16134" max="16134" width="8.140625" style="90" customWidth="1"/>
    <col min="16135" max="16135" width="14.42578125" style="90" customWidth="1"/>
    <col min="16136" max="16136" width="8.5703125" style="90" customWidth="1"/>
    <col min="16137" max="16384" width="9.140625" style="90"/>
  </cols>
  <sheetData>
    <row r="1" spans="1:12" ht="44.25" customHeight="1">
      <c r="A1" s="506"/>
      <c r="B1" s="89"/>
      <c r="F1" s="447" t="s">
        <v>565</v>
      </c>
      <c r="G1" s="448"/>
      <c r="H1" s="448"/>
    </row>
    <row r="2" spans="1:12" ht="15.75">
      <c r="A2" s="506"/>
      <c r="B2" s="89"/>
    </row>
    <row r="3" spans="1:12" ht="15.75">
      <c r="A3" s="506"/>
      <c r="B3" s="89"/>
    </row>
    <row r="4" spans="1:12" ht="15.75">
      <c r="A4" s="506"/>
      <c r="B4" s="89"/>
    </row>
    <row r="5" spans="1:12" ht="15.75">
      <c r="A5" s="99"/>
    </row>
    <row r="6" spans="1:12" ht="18.75">
      <c r="A6" s="100"/>
      <c r="D6" s="507" t="s">
        <v>350</v>
      </c>
      <c r="E6" s="507"/>
    </row>
    <row r="7" spans="1:12" ht="18.75">
      <c r="A7" s="100"/>
      <c r="D7" s="507" t="s">
        <v>351</v>
      </c>
      <c r="E7" s="507"/>
    </row>
    <row r="8" spans="1:12" ht="18.75">
      <c r="A8" s="100"/>
      <c r="D8" s="507" t="s">
        <v>586</v>
      </c>
      <c r="E8" s="507"/>
    </row>
    <row r="9" spans="1:12" ht="15.75">
      <c r="A9" s="92" t="s">
        <v>428</v>
      </c>
    </row>
    <row r="10" spans="1:12">
      <c r="A10" s="93" t="s">
        <v>352</v>
      </c>
    </row>
    <row r="11" spans="1:12" ht="15.75">
      <c r="A11" s="101"/>
    </row>
    <row r="12" spans="1:12" ht="15.75">
      <c r="A12" s="101"/>
    </row>
    <row r="13" spans="1:12" ht="158.25" customHeight="1">
      <c r="A13" s="102" t="s">
        <v>274</v>
      </c>
      <c r="B13" s="102" t="s">
        <v>167</v>
      </c>
      <c r="C13" s="102" t="s">
        <v>168</v>
      </c>
      <c r="D13" s="102" t="s">
        <v>353</v>
      </c>
      <c r="E13" s="102" t="s">
        <v>354</v>
      </c>
      <c r="F13" s="102" t="s">
        <v>367</v>
      </c>
      <c r="G13" s="102" t="s">
        <v>368</v>
      </c>
      <c r="H13" s="102" t="s">
        <v>369</v>
      </c>
    </row>
    <row r="14" spans="1:12">
      <c r="A14" s="103">
        <v>1</v>
      </c>
      <c r="B14" s="103">
        <v>2</v>
      </c>
      <c r="C14" s="103">
        <v>3</v>
      </c>
      <c r="D14" s="103">
        <v>4</v>
      </c>
      <c r="E14" s="103">
        <v>5</v>
      </c>
      <c r="F14" s="103">
        <v>6</v>
      </c>
      <c r="G14" s="103">
        <v>6</v>
      </c>
      <c r="H14" s="103">
        <v>7</v>
      </c>
    </row>
    <row r="15" spans="1:12" ht="75">
      <c r="A15" s="200" t="s">
        <v>355</v>
      </c>
      <c r="B15" s="201"/>
      <c r="C15" s="201"/>
      <c r="D15" s="202" t="s">
        <v>356</v>
      </c>
      <c r="E15" s="203"/>
      <c r="F15" s="376">
        <f>F16</f>
        <v>9896971</v>
      </c>
      <c r="G15" s="173">
        <f>G16</f>
        <v>0</v>
      </c>
      <c r="H15" s="172">
        <f>G15/F15*100</f>
        <v>0</v>
      </c>
      <c r="K15" s="180"/>
      <c r="L15" s="180"/>
    </row>
    <row r="16" spans="1:12" ht="75">
      <c r="A16" s="200" t="s">
        <v>176</v>
      </c>
      <c r="B16" s="201"/>
      <c r="C16" s="201"/>
      <c r="D16" s="202" t="s">
        <v>357</v>
      </c>
      <c r="E16" s="203"/>
      <c r="F16" s="376">
        <f>SUM(F17:F18)</f>
        <v>9896971</v>
      </c>
      <c r="G16" s="173">
        <f>SUM(G17:G18)</f>
        <v>0</v>
      </c>
      <c r="H16" s="173">
        <f>G16/F16*100</f>
        <v>0</v>
      </c>
    </row>
    <row r="17" spans="1:12" ht="144" customHeight="1">
      <c r="A17" s="282" t="s">
        <v>464</v>
      </c>
      <c r="B17" s="283">
        <v>7381</v>
      </c>
      <c r="C17" s="282" t="s">
        <v>309</v>
      </c>
      <c r="D17" s="378" t="s">
        <v>566</v>
      </c>
      <c r="E17" s="373" t="s">
        <v>485</v>
      </c>
      <c r="F17" s="377">
        <v>4396971</v>
      </c>
      <c r="G17" s="176"/>
      <c r="H17" s="172">
        <f t="shared" ref="H17:H22" si="0">G17/F17*100</f>
        <v>0</v>
      </c>
    </row>
    <row r="18" spans="1:12" ht="121.5">
      <c r="A18" s="282" t="s">
        <v>464</v>
      </c>
      <c r="B18" s="283">
        <v>7381</v>
      </c>
      <c r="C18" s="282" t="s">
        <v>309</v>
      </c>
      <c r="D18" s="378" t="s">
        <v>567</v>
      </c>
      <c r="E18" s="374" t="s">
        <v>485</v>
      </c>
      <c r="F18" s="377">
        <v>5500000</v>
      </c>
      <c r="G18" s="176"/>
      <c r="H18" s="172">
        <f t="shared" si="0"/>
        <v>0</v>
      </c>
    </row>
    <row r="19" spans="1:12" ht="48.75" customHeight="1">
      <c r="A19" s="200" t="s">
        <v>208</v>
      </c>
      <c r="B19" s="201"/>
      <c r="C19" s="201"/>
      <c r="D19" s="379" t="s">
        <v>456</v>
      </c>
      <c r="E19" s="203"/>
      <c r="F19" s="376">
        <f>F20</f>
        <v>2322546</v>
      </c>
      <c r="G19" s="171">
        <f>G20</f>
        <v>0</v>
      </c>
      <c r="H19" s="173">
        <f t="shared" si="0"/>
        <v>0</v>
      </c>
    </row>
    <row r="20" spans="1:12" ht="74.25" customHeight="1">
      <c r="A20" s="200" t="s">
        <v>364</v>
      </c>
      <c r="B20" s="201"/>
      <c r="C20" s="201"/>
      <c r="D20" s="379" t="s">
        <v>457</v>
      </c>
      <c r="E20" s="203"/>
      <c r="F20" s="376">
        <f>F21</f>
        <v>2322546</v>
      </c>
      <c r="G20" s="171">
        <f>G21</f>
        <v>0</v>
      </c>
      <c r="H20" s="173">
        <f t="shared" si="0"/>
        <v>0</v>
      </c>
    </row>
    <row r="21" spans="1:12" ht="205.5" customHeight="1">
      <c r="A21" s="200" t="s">
        <v>455</v>
      </c>
      <c r="B21" s="372">
        <v>9750</v>
      </c>
      <c r="C21" s="371" t="s">
        <v>210</v>
      </c>
      <c r="D21" s="379" t="s">
        <v>453</v>
      </c>
      <c r="E21" s="375" t="s">
        <v>454</v>
      </c>
      <c r="F21" s="377">
        <v>2322546</v>
      </c>
      <c r="G21" s="176"/>
      <c r="H21" s="172">
        <f t="shared" si="0"/>
        <v>0</v>
      </c>
    </row>
    <row r="22" spans="1:12" ht="20.25">
      <c r="A22" s="103" t="s">
        <v>211</v>
      </c>
      <c r="B22" s="103" t="s">
        <v>211</v>
      </c>
      <c r="C22" s="103" t="s">
        <v>211</v>
      </c>
      <c r="D22" s="380" t="s">
        <v>78</v>
      </c>
      <c r="E22" s="103" t="s">
        <v>211</v>
      </c>
      <c r="F22" s="376">
        <f>F15+F19</f>
        <v>12219517</v>
      </c>
      <c r="G22" s="171">
        <f>G15+G19</f>
        <v>0</v>
      </c>
      <c r="H22" s="173">
        <f t="shared" si="0"/>
        <v>0</v>
      </c>
      <c r="J22" s="180"/>
      <c r="K22" s="180"/>
      <c r="L22" s="180"/>
    </row>
  </sheetData>
  <mergeCells count="5">
    <mergeCell ref="A1:A4"/>
    <mergeCell ref="F1:H1"/>
    <mergeCell ref="D6:E6"/>
    <mergeCell ref="D7:E7"/>
    <mergeCell ref="D8:E8"/>
  </mergeCells>
  <pageMargins left="0.70866141732283472" right="0.70866141732283472" top="0.74803149606299213" bottom="0.74803149606299213" header="0.31496062992125984" footer="0.31496062992125984"/>
  <pageSetup paperSize="9" scale="70"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9"/>
  <sheetViews>
    <sheetView view="pageBreakPreview" zoomScale="60" zoomScaleNormal="100" workbookViewId="0">
      <pane xSplit="5" ySplit="6" topLeftCell="F7" activePane="bottomRight" state="frozen"/>
      <selection pane="topRight" activeCell="F1" sqref="F1"/>
      <selection pane="bottomLeft" activeCell="A7" sqref="A7"/>
      <selection pane="bottomRight" activeCell="A3" sqref="A3:F3"/>
    </sheetView>
  </sheetViews>
  <sheetFormatPr defaultRowHeight="26.25"/>
  <cols>
    <col min="1" max="1" width="14.5703125" style="22" customWidth="1"/>
    <col min="2" max="2" width="10.140625" style="22" customWidth="1"/>
    <col min="3" max="3" width="9.28515625" style="22" customWidth="1"/>
    <col min="4" max="4" width="47" style="22" customWidth="1"/>
    <col min="5" max="5" width="68" style="243" customWidth="1"/>
    <col min="6" max="6" width="31.7109375" style="22" customWidth="1"/>
    <col min="7" max="7" width="26.42578125" style="22" customWidth="1"/>
    <col min="8" max="8" width="26.7109375" style="22" customWidth="1"/>
    <col min="9" max="9" width="24.42578125" style="22" customWidth="1"/>
    <col min="10" max="10" width="27.28515625" style="22" customWidth="1"/>
    <col min="11" max="11" width="27.42578125" style="22" customWidth="1"/>
    <col min="12" max="12" width="25.85546875" style="22" customWidth="1"/>
    <col min="13" max="13" width="27.7109375" style="22" customWidth="1"/>
    <col min="14" max="14" width="29.5703125" style="22" customWidth="1"/>
    <col min="15" max="15" width="14.140625" style="22" customWidth="1"/>
    <col min="16" max="16" width="16.85546875" style="22" customWidth="1"/>
    <col min="17" max="17" width="17.42578125" style="22" customWidth="1"/>
    <col min="18" max="18" width="17.7109375" style="22" customWidth="1"/>
    <col min="19" max="256" width="9.140625" style="22"/>
    <col min="257" max="257" width="11.5703125" style="22" customWidth="1"/>
    <col min="258" max="258" width="6.5703125" style="22" customWidth="1"/>
    <col min="259" max="259" width="9.28515625" style="22" customWidth="1"/>
    <col min="260" max="260" width="32.42578125" style="22" customWidth="1"/>
    <col min="261" max="261" width="63.140625" style="22" customWidth="1"/>
    <col min="262" max="262" width="20" style="22" customWidth="1"/>
    <col min="263" max="263" width="19" style="22" customWidth="1"/>
    <col min="264" max="265" width="17" style="22" customWidth="1"/>
    <col min="266" max="266" width="13.140625" style="22" customWidth="1"/>
    <col min="267" max="512" width="9.140625" style="22"/>
    <col min="513" max="513" width="11.5703125" style="22" customWidth="1"/>
    <col min="514" max="514" width="6.5703125" style="22" customWidth="1"/>
    <col min="515" max="515" width="9.28515625" style="22" customWidth="1"/>
    <col min="516" max="516" width="32.42578125" style="22" customWidth="1"/>
    <col min="517" max="517" width="63.140625" style="22" customWidth="1"/>
    <col min="518" max="518" width="20" style="22" customWidth="1"/>
    <col min="519" max="519" width="19" style="22" customWidth="1"/>
    <col min="520" max="521" width="17" style="22" customWidth="1"/>
    <col min="522" max="522" width="13.140625" style="22" customWidth="1"/>
    <col min="523" max="768" width="9.140625" style="22"/>
    <col min="769" max="769" width="11.5703125" style="22" customWidth="1"/>
    <col min="770" max="770" width="6.5703125" style="22" customWidth="1"/>
    <col min="771" max="771" width="9.28515625" style="22" customWidth="1"/>
    <col min="772" max="772" width="32.42578125" style="22" customWidth="1"/>
    <col min="773" max="773" width="63.140625" style="22" customWidth="1"/>
    <col min="774" max="774" width="20" style="22" customWidth="1"/>
    <col min="775" max="775" width="19" style="22" customWidth="1"/>
    <col min="776" max="777" width="17" style="22" customWidth="1"/>
    <col min="778" max="778" width="13.140625" style="22" customWidth="1"/>
    <col min="779" max="1024" width="9.140625" style="22"/>
    <col min="1025" max="1025" width="11.5703125" style="22" customWidth="1"/>
    <col min="1026" max="1026" width="6.5703125" style="22" customWidth="1"/>
    <col min="1027" max="1027" width="9.28515625" style="22" customWidth="1"/>
    <col min="1028" max="1028" width="32.42578125" style="22" customWidth="1"/>
    <col min="1029" max="1029" width="63.140625" style="22" customWidth="1"/>
    <col min="1030" max="1030" width="20" style="22" customWidth="1"/>
    <col min="1031" max="1031" width="19" style="22" customWidth="1"/>
    <col min="1032" max="1033" width="17" style="22" customWidth="1"/>
    <col min="1034" max="1034" width="13.140625" style="22" customWidth="1"/>
    <col min="1035" max="1280" width="9.140625" style="22"/>
    <col min="1281" max="1281" width="11.5703125" style="22" customWidth="1"/>
    <col min="1282" max="1282" width="6.5703125" style="22" customWidth="1"/>
    <col min="1283" max="1283" width="9.28515625" style="22" customWidth="1"/>
    <col min="1284" max="1284" width="32.42578125" style="22" customWidth="1"/>
    <col min="1285" max="1285" width="63.140625" style="22" customWidth="1"/>
    <col min="1286" max="1286" width="20" style="22" customWidth="1"/>
    <col min="1287" max="1287" width="19" style="22" customWidth="1"/>
    <col min="1288" max="1289" width="17" style="22" customWidth="1"/>
    <col min="1290" max="1290" width="13.140625" style="22" customWidth="1"/>
    <col min="1291" max="1536" width="9.140625" style="22"/>
    <col min="1537" max="1537" width="11.5703125" style="22" customWidth="1"/>
    <col min="1538" max="1538" width="6.5703125" style="22" customWidth="1"/>
    <col min="1539" max="1539" width="9.28515625" style="22" customWidth="1"/>
    <col min="1540" max="1540" width="32.42578125" style="22" customWidth="1"/>
    <col min="1541" max="1541" width="63.140625" style="22" customWidth="1"/>
    <col min="1542" max="1542" width="20" style="22" customWidth="1"/>
    <col min="1543" max="1543" width="19" style="22" customWidth="1"/>
    <col min="1544" max="1545" width="17" style="22" customWidth="1"/>
    <col min="1546" max="1546" width="13.140625" style="22" customWidth="1"/>
    <col min="1547" max="1792" width="9.140625" style="22"/>
    <col min="1793" max="1793" width="11.5703125" style="22" customWidth="1"/>
    <col min="1794" max="1794" width="6.5703125" style="22" customWidth="1"/>
    <col min="1795" max="1795" width="9.28515625" style="22" customWidth="1"/>
    <col min="1796" max="1796" width="32.42578125" style="22" customWidth="1"/>
    <col min="1797" max="1797" width="63.140625" style="22" customWidth="1"/>
    <col min="1798" max="1798" width="20" style="22" customWidth="1"/>
    <col min="1799" max="1799" width="19" style="22" customWidth="1"/>
    <col min="1800" max="1801" width="17" style="22" customWidth="1"/>
    <col min="1802" max="1802" width="13.140625" style="22" customWidth="1"/>
    <col min="1803" max="2048" width="9.140625" style="22"/>
    <col min="2049" max="2049" width="11.5703125" style="22" customWidth="1"/>
    <col min="2050" max="2050" width="6.5703125" style="22" customWidth="1"/>
    <col min="2051" max="2051" width="9.28515625" style="22" customWidth="1"/>
    <col min="2052" max="2052" width="32.42578125" style="22" customWidth="1"/>
    <col min="2053" max="2053" width="63.140625" style="22" customWidth="1"/>
    <col min="2054" max="2054" width="20" style="22" customWidth="1"/>
    <col min="2055" max="2055" width="19" style="22" customWidth="1"/>
    <col min="2056" max="2057" width="17" style="22" customWidth="1"/>
    <col min="2058" max="2058" width="13.140625" style="22" customWidth="1"/>
    <col min="2059" max="2304" width="9.140625" style="22"/>
    <col min="2305" max="2305" width="11.5703125" style="22" customWidth="1"/>
    <col min="2306" max="2306" width="6.5703125" style="22" customWidth="1"/>
    <col min="2307" max="2307" width="9.28515625" style="22" customWidth="1"/>
    <col min="2308" max="2308" width="32.42578125" style="22" customWidth="1"/>
    <col min="2309" max="2309" width="63.140625" style="22" customWidth="1"/>
    <col min="2310" max="2310" width="20" style="22" customWidth="1"/>
    <col min="2311" max="2311" width="19" style="22" customWidth="1"/>
    <col min="2312" max="2313" width="17" style="22" customWidth="1"/>
    <col min="2314" max="2314" width="13.140625" style="22" customWidth="1"/>
    <col min="2315" max="2560" width="9.140625" style="22"/>
    <col min="2561" max="2561" width="11.5703125" style="22" customWidth="1"/>
    <col min="2562" max="2562" width="6.5703125" style="22" customWidth="1"/>
    <col min="2563" max="2563" width="9.28515625" style="22" customWidth="1"/>
    <col min="2564" max="2564" width="32.42578125" style="22" customWidth="1"/>
    <col min="2565" max="2565" width="63.140625" style="22" customWidth="1"/>
    <col min="2566" max="2566" width="20" style="22" customWidth="1"/>
    <col min="2567" max="2567" width="19" style="22" customWidth="1"/>
    <col min="2568" max="2569" width="17" style="22" customWidth="1"/>
    <col min="2570" max="2570" width="13.140625" style="22" customWidth="1"/>
    <col min="2571" max="2816" width="9.140625" style="22"/>
    <col min="2817" max="2817" width="11.5703125" style="22" customWidth="1"/>
    <col min="2818" max="2818" width="6.5703125" style="22" customWidth="1"/>
    <col min="2819" max="2819" width="9.28515625" style="22" customWidth="1"/>
    <col min="2820" max="2820" width="32.42578125" style="22" customWidth="1"/>
    <col min="2821" max="2821" width="63.140625" style="22" customWidth="1"/>
    <col min="2822" max="2822" width="20" style="22" customWidth="1"/>
    <col min="2823" max="2823" width="19" style="22" customWidth="1"/>
    <col min="2824" max="2825" width="17" style="22" customWidth="1"/>
    <col min="2826" max="2826" width="13.140625" style="22" customWidth="1"/>
    <col min="2827" max="3072" width="9.140625" style="22"/>
    <col min="3073" max="3073" width="11.5703125" style="22" customWidth="1"/>
    <col min="3074" max="3074" width="6.5703125" style="22" customWidth="1"/>
    <col min="3075" max="3075" width="9.28515625" style="22" customWidth="1"/>
    <col min="3076" max="3076" width="32.42578125" style="22" customWidth="1"/>
    <col min="3077" max="3077" width="63.140625" style="22" customWidth="1"/>
    <col min="3078" max="3078" width="20" style="22" customWidth="1"/>
    <col min="3079" max="3079" width="19" style="22" customWidth="1"/>
    <col min="3080" max="3081" width="17" style="22" customWidth="1"/>
    <col min="3082" max="3082" width="13.140625" style="22" customWidth="1"/>
    <col min="3083" max="3328" width="9.140625" style="22"/>
    <col min="3329" max="3329" width="11.5703125" style="22" customWidth="1"/>
    <col min="3330" max="3330" width="6.5703125" style="22" customWidth="1"/>
    <col min="3331" max="3331" width="9.28515625" style="22" customWidth="1"/>
    <col min="3332" max="3332" width="32.42578125" style="22" customWidth="1"/>
    <col min="3333" max="3333" width="63.140625" style="22" customWidth="1"/>
    <col min="3334" max="3334" width="20" style="22" customWidth="1"/>
    <col min="3335" max="3335" width="19" style="22" customWidth="1"/>
    <col min="3336" max="3337" width="17" style="22" customWidth="1"/>
    <col min="3338" max="3338" width="13.140625" style="22" customWidth="1"/>
    <col min="3339" max="3584" width="9.140625" style="22"/>
    <col min="3585" max="3585" width="11.5703125" style="22" customWidth="1"/>
    <col min="3586" max="3586" width="6.5703125" style="22" customWidth="1"/>
    <col min="3587" max="3587" width="9.28515625" style="22" customWidth="1"/>
    <col min="3588" max="3588" width="32.42578125" style="22" customWidth="1"/>
    <col min="3589" max="3589" width="63.140625" style="22" customWidth="1"/>
    <col min="3590" max="3590" width="20" style="22" customWidth="1"/>
    <col min="3591" max="3591" width="19" style="22" customWidth="1"/>
    <col min="3592" max="3593" width="17" style="22" customWidth="1"/>
    <col min="3594" max="3594" width="13.140625" style="22" customWidth="1"/>
    <col min="3595" max="3840" width="9.140625" style="22"/>
    <col min="3841" max="3841" width="11.5703125" style="22" customWidth="1"/>
    <col min="3842" max="3842" width="6.5703125" style="22" customWidth="1"/>
    <col min="3843" max="3843" width="9.28515625" style="22" customWidth="1"/>
    <col min="3844" max="3844" width="32.42578125" style="22" customWidth="1"/>
    <col min="3845" max="3845" width="63.140625" style="22" customWidth="1"/>
    <col min="3846" max="3846" width="20" style="22" customWidth="1"/>
    <col min="3847" max="3847" width="19" style="22" customWidth="1"/>
    <col min="3848" max="3849" width="17" style="22" customWidth="1"/>
    <col min="3850" max="3850" width="13.140625" style="22" customWidth="1"/>
    <col min="3851" max="4096" width="9.140625" style="22"/>
    <col min="4097" max="4097" width="11.5703125" style="22" customWidth="1"/>
    <col min="4098" max="4098" width="6.5703125" style="22" customWidth="1"/>
    <col min="4099" max="4099" width="9.28515625" style="22" customWidth="1"/>
    <col min="4100" max="4100" width="32.42578125" style="22" customWidth="1"/>
    <col min="4101" max="4101" width="63.140625" style="22" customWidth="1"/>
    <col min="4102" max="4102" width="20" style="22" customWidth="1"/>
    <col min="4103" max="4103" width="19" style="22" customWidth="1"/>
    <col min="4104" max="4105" width="17" style="22" customWidth="1"/>
    <col min="4106" max="4106" width="13.140625" style="22" customWidth="1"/>
    <col min="4107" max="4352" width="9.140625" style="22"/>
    <col min="4353" max="4353" width="11.5703125" style="22" customWidth="1"/>
    <col min="4354" max="4354" width="6.5703125" style="22" customWidth="1"/>
    <col min="4355" max="4355" width="9.28515625" style="22" customWidth="1"/>
    <col min="4356" max="4356" width="32.42578125" style="22" customWidth="1"/>
    <col min="4357" max="4357" width="63.140625" style="22" customWidth="1"/>
    <col min="4358" max="4358" width="20" style="22" customWidth="1"/>
    <col min="4359" max="4359" width="19" style="22" customWidth="1"/>
    <col min="4360" max="4361" width="17" style="22" customWidth="1"/>
    <col min="4362" max="4362" width="13.140625" style="22" customWidth="1"/>
    <col min="4363" max="4608" width="9.140625" style="22"/>
    <col min="4609" max="4609" width="11.5703125" style="22" customWidth="1"/>
    <col min="4610" max="4610" width="6.5703125" style="22" customWidth="1"/>
    <col min="4611" max="4611" width="9.28515625" style="22" customWidth="1"/>
    <col min="4612" max="4612" width="32.42578125" style="22" customWidth="1"/>
    <col min="4613" max="4613" width="63.140625" style="22" customWidth="1"/>
    <col min="4614" max="4614" width="20" style="22" customWidth="1"/>
    <col min="4615" max="4615" width="19" style="22" customWidth="1"/>
    <col min="4616" max="4617" width="17" style="22" customWidth="1"/>
    <col min="4618" max="4618" width="13.140625" style="22" customWidth="1"/>
    <col min="4619" max="4864" width="9.140625" style="22"/>
    <col min="4865" max="4865" width="11.5703125" style="22" customWidth="1"/>
    <col min="4866" max="4866" width="6.5703125" style="22" customWidth="1"/>
    <col min="4867" max="4867" width="9.28515625" style="22" customWidth="1"/>
    <col min="4868" max="4868" width="32.42578125" style="22" customWidth="1"/>
    <col min="4869" max="4869" width="63.140625" style="22" customWidth="1"/>
    <col min="4870" max="4870" width="20" style="22" customWidth="1"/>
    <col min="4871" max="4871" width="19" style="22" customWidth="1"/>
    <col min="4872" max="4873" width="17" style="22" customWidth="1"/>
    <col min="4874" max="4874" width="13.140625" style="22" customWidth="1"/>
    <col min="4875" max="5120" width="9.140625" style="22"/>
    <col min="5121" max="5121" width="11.5703125" style="22" customWidth="1"/>
    <col min="5122" max="5122" width="6.5703125" style="22" customWidth="1"/>
    <col min="5123" max="5123" width="9.28515625" style="22" customWidth="1"/>
    <col min="5124" max="5124" width="32.42578125" style="22" customWidth="1"/>
    <col min="5125" max="5125" width="63.140625" style="22" customWidth="1"/>
    <col min="5126" max="5126" width="20" style="22" customWidth="1"/>
    <col min="5127" max="5127" width="19" style="22" customWidth="1"/>
    <col min="5128" max="5129" width="17" style="22" customWidth="1"/>
    <col min="5130" max="5130" width="13.140625" style="22" customWidth="1"/>
    <col min="5131" max="5376" width="9.140625" style="22"/>
    <col min="5377" max="5377" width="11.5703125" style="22" customWidth="1"/>
    <col min="5378" max="5378" width="6.5703125" style="22" customWidth="1"/>
    <col min="5379" max="5379" width="9.28515625" style="22" customWidth="1"/>
    <col min="5380" max="5380" width="32.42578125" style="22" customWidth="1"/>
    <col min="5381" max="5381" width="63.140625" style="22" customWidth="1"/>
    <col min="5382" max="5382" width="20" style="22" customWidth="1"/>
    <col min="5383" max="5383" width="19" style="22" customWidth="1"/>
    <col min="5384" max="5385" width="17" style="22" customWidth="1"/>
    <col min="5386" max="5386" width="13.140625" style="22" customWidth="1"/>
    <col min="5387" max="5632" width="9.140625" style="22"/>
    <col min="5633" max="5633" width="11.5703125" style="22" customWidth="1"/>
    <col min="5634" max="5634" width="6.5703125" style="22" customWidth="1"/>
    <col min="5635" max="5635" width="9.28515625" style="22" customWidth="1"/>
    <col min="5636" max="5636" width="32.42578125" style="22" customWidth="1"/>
    <col min="5637" max="5637" width="63.140625" style="22" customWidth="1"/>
    <col min="5638" max="5638" width="20" style="22" customWidth="1"/>
    <col min="5639" max="5639" width="19" style="22" customWidth="1"/>
    <col min="5640" max="5641" width="17" style="22" customWidth="1"/>
    <col min="5642" max="5642" width="13.140625" style="22" customWidth="1"/>
    <col min="5643" max="5888" width="9.140625" style="22"/>
    <col min="5889" max="5889" width="11.5703125" style="22" customWidth="1"/>
    <col min="5890" max="5890" width="6.5703125" style="22" customWidth="1"/>
    <col min="5891" max="5891" width="9.28515625" style="22" customWidth="1"/>
    <col min="5892" max="5892" width="32.42578125" style="22" customWidth="1"/>
    <col min="5893" max="5893" width="63.140625" style="22" customWidth="1"/>
    <col min="5894" max="5894" width="20" style="22" customWidth="1"/>
    <col min="5895" max="5895" width="19" style="22" customWidth="1"/>
    <col min="5896" max="5897" width="17" style="22" customWidth="1"/>
    <col min="5898" max="5898" width="13.140625" style="22" customWidth="1"/>
    <col min="5899" max="6144" width="9.140625" style="22"/>
    <col min="6145" max="6145" width="11.5703125" style="22" customWidth="1"/>
    <col min="6146" max="6146" width="6.5703125" style="22" customWidth="1"/>
    <col min="6147" max="6147" width="9.28515625" style="22" customWidth="1"/>
    <col min="6148" max="6148" width="32.42578125" style="22" customWidth="1"/>
    <col min="6149" max="6149" width="63.140625" style="22" customWidth="1"/>
    <col min="6150" max="6150" width="20" style="22" customWidth="1"/>
    <col min="6151" max="6151" width="19" style="22" customWidth="1"/>
    <col min="6152" max="6153" width="17" style="22" customWidth="1"/>
    <col min="6154" max="6154" width="13.140625" style="22" customWidth="1"/>
    <col min="6155" max="6400" width="9.140625" style="22"/>
    <col min="6401" max="6401" width="11.5703125" style="22" customWidth="1"/>
    <col min="6402" max="6402" width="6.5703125" style="22" customWidth="1"/>
    <col min="6403" max="6403" width="9.28515625" style="22" customWidth="1"/>
    <col min="6404" max="6404" width="32.42578125" style="22" customWidth="1"/>
    <col min="6405" max="6405" width="63.140625" style="22" customWidth="1"/>
    <col min="6406" max="6406" width="20" style="22" customWidth="1"/>
    <col min="6407" max="6407" width="19" style="22" customWidth="1"/>
    <col min="6408" max="6409" width="17" style="22" customWidth="1"/>
    <col min="6410" max="6410" width="13.140625" style="22" customWidth="1"/>
    <col min="6411" max="6656" width="9.140625" style="22"/>
    <col min="6657" max="6657" width="11.5703125" style="22" customWidth="1"/>
    <col min="6658" max="6658" width="6.5703125" style="22" customWidth="1"/>
    <col min="6659" max="6659" width="9.28515625" style="22" customWidth="1"/>
    <col min="6660" max="6660" width="32.42578125" style="22" customWidth="1"/>
    <col min="6661" max="6661" width="63.140625" style="22" customWidth="1"/>
    <col min="6662" max="6662" width="20" style="22" customWidth="1"/>
    <col min="6663" max="6663" width="19" style="22" customWidth="1"/>
    <col min="6664" max="6665" width="17" style="22" customWidth="1"/>
    <col min="6666" max="6666" width="13.140625" style="22" customWidth="1"/>
    <col min="6667" max="6912" width="9.140625" style="22"/>
    <col min="6913" max="6913" width="11.5703125" style="22" customWidth="1"/>
    <col min="6914" max="6914" width="6.5703125" style="22" customWidth="1"/>
    <col min="6915" max="6915" width="9.28515625" style="22" customWidth="1"/>
    <col min="6916" max="6916" width="32.42578125" style="22" customWidth="1"/>
    <col min="6917" max="6917" width="63.140625" style="22" customWidth="1"/>
    <col min="6918" max="6918" width="20" style="22" customWidth="1"/>
    <col min="6919" max="6919" width="19" style="22" customWidth="1"/>
    <col min="6920" max="6921" width="17" style="22" customWidth="1"/>
    <col min="6922" max="6922" width="13.140625" style="22" customWidth="1"/>
    <col min="6923" max="7168" width="9.140625" style="22"/>
    <col min="7169" max="7169" width="11.5703125" style="22" customWidth="1"/>
    <col min="7170" max="7170" width="6.5703125" style="22" customWidth="1"/>
    <col min="7171" max="7171" width="9.28515625" style="22" customWidth="1"/>
    <col min="7172" max="7172" width="32.42578125" style="22" customWidth="1"/>
    <col min="7173" max="7173" width="63.140625" style="22" customWidth="1"/>
    <col min="7174" max="7174" width="20" style="22" customWidth="1"/>
    <col min="7175" max="7175" width="19" style="22" customWidth="1"/>
    <col min="7176" max="7177" width="17" style="22" customWidth="1"/>
    <col min="7178" max="7178" width="13.140625" style="22" customWidth="1"/>
    <col min="7179" max="7424" width="9.140625" style="22"/>
    <col min="7425" max="7425" width="11.5703125" style="22" customWidth="1"/>
    <col min="7426" max="7426" width="6.5703125" style="22" customWidth="1"/>
    <col min="7427" max="7427" width="9.28515625" style="22" customWidth="1"/>
    <col min="7428" max="7428" width="32.42578125" style="22" customWidth="1"/>
    <col min="7429" max="7429" width="63.140625" style="22" customWidth="1"/>
    <col min="7430" max="7430" width="20" style="22" customWidth="1"/>
    <col min="7431" max="7431" width="19" style="22" customWidth="1"/>
    <col min="7432" max="7433" width="17" style="22" customWidth="1"/>
    <col min="7434" max="7434" width="13.140625" style="22" customWidth="1"/>
    <col min="7435" max="7680" width="9.140625" style="22"/>
    <col min="7681" max="7681" width="11.5703125" style="22" customWidth="1"/>
    <col min="7682" max="7682" width="6.5703125" style="22" customWidth="1"/>
    <col min="7683" max="7683" width="9.28515625" style="22" customWidth="1"/>
    <col min="7684" max="7684" width="32.42578125" style="22" customWidth="1"/>
    <col min="7685" max="7685" width="63.140625" style="22" customWidth="1"/>
    <col min="7686" max="7686" width="20" style="22" customWidth="1"/>
    <col min="7687" max="7687" width="19" style="22" customWidth="1"/>
    <col min="7688" max="7689" width="17" style="22" customWidth="1"/>
    <col min="7690" max="7690" width="13.140625" style="22" customWidth="1"/>
    <col min="7691" max="7936" width="9.140625" style="22"/>
    <col min="7937" max="7937" width="11.5703125" style="22" customWidth="1"/>
    <col min="7938" max="7938" width="6.5703125" style="22" customWidth="1"/>
    <col min="7939" max="7939" width="9.28515625" style="22" customWidth="1"/>
    <col min="7940" max="7940" width="32.42578125" style="22" customWidth="1"/>
    <col min="7941" max="7941" width="63.140625" style="22" customWidth="1"/>
    <col min="7942" max="7942" width="20" style="22" customWidth="1"/>
    <col min="7943" max="7943" width="19" style="22" customWidth="1"/>
    <col min="7944" max="7945" width="17" style="22" customWidth="1"/>
    <col min="7946" max="7946" width="13.140625" style="22" customWidth="1"/>
    <col min="7947" max="8192" width="9.140625" style="22"/>
    <col min="8193" max="8193" width="11.5703125" style="22" customWidth="1"/>
    <col min="8194" max="8194" width="6.5703125" style="22" customWidth="1"/>
    <col min="8195" max="8195" width="9.28515625" style="22" customWidth="1"/>
    <col min="8196" max="8196" width="32.42578125" style="22" customWidth="1"/>
    <col min="8197" max="8197" width="63.140625" style="22" customWidth="1"/>
    <col min="8198" max="8198" width="20" style="22" customWidth="1"/>
    <col min="8199" max="8199" width="19" style="22" customWidth="1"/>
    <col min="8200" max="8201" width="17" style="22" customWidth="1"/>
    <col min="8202" max="8202" width="13.140625" style="22" customWidth="1"/>
    <col min="8203" max="8448" width="9.140625" style="22"/>
    <col min="8449" max="8449" width="11.5703125" style="22" customWidth="1"/>
    <col min="8450" max="8450" width="6.5703125" style="22" customWidth="1"/>
    <col min="8451" max="8451" width="9.28515625" style="22" customWidth="1"/>
    <col min="8452" max="8452" width="32.42578125" style="22" customWidth="1"/>
    <col min="8453" max="8453" width="63.140625" style="22" customWidth="1"/>
    <col min="8454" max="8454" width="20" style="22" customWidth="1"/>
    <col min="8455" max="8455" width="19" style="22" customWidth="1"/>
    <col min="8456" max="8457" width="17" style="22" customWidth="1"/>
    <col min="8458" max="8458" width="13.140625" style="22" customWidth="1"/>
    <col min="8459" max="8704" width="9.140625" style="22"/>
    <col min="8705" max="8705" width="11.5703125" style="22" customWidth="1"/>
    <col min="8706" max="8706" width="6.5703125" style="22" customWidth="1"/>
    <col min="8707" max="8707" width="9.28515625" style="22" customWidth="1"/>
    <col min="8708" max="8708" width="32.42578125" style="22" customWidth="1"/>
    <col min="8709" max="8709" width="63.140625" style="22" customWidth="1"/>
    <col min="8710" max="8710" width="20" style="22" customWidth="1"/>
    <col min="8711" max="8711" width="19" style="22" customWidth="1"/>
    <col min="8712" max="8713" width="17" style="22" customWidth="1"/>
    <col min="8714" max="8714" width="13.140625" style="22" customWidth="1"/>
    <col min="8715" max="8960" width="9.140625" style="22"/>
    <col min="8961" max="8961" width="11.5703125" style="22" customWidth="1"/>
    <col min="8962" max="8962" width="6.5703125" style="22" customWidth="1"/>
    <col min="8963" max="8963" width="9.28515625" style="22" customWidth="1"/>
    <col min="8964" max="8964" width="32.42578125" style="22" customWidth="1"/>
    <col min="8965" max="8965" width="63.140625" style="22" customWidth="1"/>
    <col min="8966" max="8966" width="20" style="22" customWidth="1"/>
    <col min="8967" max="8967" width="19" style="22" customWidth="1"/>
    <col min="8968" max="8969" width="17" style="22" customWidth="1"/>
    <col min="8970" max="8970" width="13.140625" style="22" customWidth="1"/>
    <col min="8971" max="9216" width="9.140625" style="22"/>
    <col min="9217" max="9217" width="11.5703125" style="22" customWidth="1"/>
    <col min="9218" max="9218" width="6.5703125" style="22" customWidth="1"/>
    <col min="9219" max="9219" width="9.28515625" style="22" customWidth="1"/>
    <col min="9220" max="9220" width="32.42578125" style="22" customWidth="1"/>
    <col min="9221" max="9221" width="63.140625" style="22" customWidth="1"/>
    <col min="9222" max="9222" width="20" style="22" customWidth="1"/>
    <col min="9223" max="9223" width="19" style="22" customWidth="1"/>
    <col min="9224" max="9225" width="17" style="22" customWidth="1"/>
    <col min="9226" max="9226" width="13.140625" style="22" customWidth="1"/>
    <col min="9227" max="9472" width="9.140625" style="22"/>
    <col min="9473" max="9473" width="11.5703125" style="22" customWidth="1"/>
    <col min="9474" max="9474" width="6.5703125" style="22" customWidth="1"/>
    <col min="9475" max="9475" width="9.28515625" style="22" customWidth="1"/>
    <col min="9476" max="9476" width="32.42578125" style="22" customWidth="1"/>
    <col min="9477" max="9477" width="63.140625" style="22" customWidth="1"/>
    <col min="9478" max="9478" width="20" style="22" customWidth="1"/>
    <col min="9479" max="9479" width="19" style="22" customWidth="1"/>
    <col min="9480" max="9481" width="17" style="22" customWidth="1"/>
    <col min="9482" max="9482" width="13.140625" style="22" customWidth="1"/>
    <col min="9483" max="9728" width="9.140625" style="22"/>
    <col min="9729" max="9729" width="11.5703125" style="22" customWidth="1"/>
    <col min="9730" max="9730" width="6.5703125" style="22" customWidth="1"/>
    <col min="9731" max="9731" width="9.28515625" style="22" customWidth="1"/>
    <col min="9732" max="9732" width="32.42578125" style="22" customWidth="1"/>
    <col min="9733" max="9733" width="63.140625" style="22" customWidth="1"/>
    <col min="9734" max="9734" width="20" style="22" customWidth="1"/>
    <col min="9735" max="9735" width="19" style="22" customWidth="1"/>
    <col min="9736" max="9737" width="17" style="22" customWidth="1"/>
    <col min="9738" max="9738" width="13.140625" style="22" customWidth="1"/>
    <col min="9739" max="9984" width="9.140625" style="22"/>
    <col min="9985" max="9985" width="11.5703125" style="22" customWidth="1"/>
    <col min="9986" max="9986" width="6.5703125" style="22" customWidth="1"/>
    <col min="9987" max="9987" width="9.28515625" style="22" customWidth="1"/>
    <col min="9988" max="9988" width="32.42578125" style="22" customWidth="1"/>
    <col min="9989" max="9989" width="63.140625" style="22" customWidth="1"/>
    <col min="9990" max="9990" width="20" style="22" customWidth="1"/>
    <col min="9991" max="9991" width="19" style="22" customWidth="1"/>
    <col min="9992" max="9993" width="17" style="22" customWidth="1"/>
    <col min="9994" max="9994" width="13.140625" style="22" customWidth="1"/>
    <col min="9995" max="10240" width="9.140625" style="22"/>
    <col min="10241" max="10241" width="11.5703125" style="22" customWidth="1"/>
    <col min="10242" max="10242" width="6.5703125" style="22" customWidth="1"/>
    <col min="10243" max="10243" width="9.28515625" style="22" customWidth="1"/>
    <col min="10244" max="10244" width="32.42578125" style="22" customWidth="1"/>
    <col min="10245" max="10245" width="63.140625" style="22" customWidth="1"/>
    <col min="10246" max="10246" width="20" style="22" customWidth="1"/>
    <col min="10247" max="10247" width="19" style="22" customWidth="1"/>
    <col min="10248" max="10249" width="17" style="22" customWidth="1"/>
    <col min="10250" max="10250" width="13.140625" style="22" customWidth="1"/>
    <col min="10251" max="10496" width="9.140625" style="22"/>
    <col min="10497" max="10497" width="11.5703125" style="22" customWidth="1"/>
    <col min="10498" max="10498" width="6.5703125" style="22" customWidth="1"/>
    <col min="10499" max="10499" width="9.28515625" style="22" customWidth="1"/>
    <col min="10500" max="10500" width="32.42578125" style="22" customWidth="1"/>
    <col min="10501" max="10501" width="63.140625" style="22" customWidth="1"/>
    <col min="10502" max="10502" width="20" style="22" customWidth="1"/>
    <col min="10503" max="10503" width="19" style="22" customWidth="1"/>
    <col min="10504" max="10505" width="17" style="22" customWidth="1"/>
    <col min="10506" max="10506" width="13.140625" style="22" customWidth="1"/>
    <col min="10507" max="10752" width="9.140625" style="22"/>
    <col min="10753" max="10753" width="11.5703125" style="22" customWidth="1"/>
    <col min="10754" max="10754" width="6.5703125" style="22" customWidth="1"/>
    <col min="10755" max="10755" width="9.28515625" style="22" customWidth="1"/>
    <col min="10756" max="10756" width="32.42578125" style="22" customWidth="1"/>
    <col min="10757" max="10757" width="63.140625" style="22" customWidth="1"/>
    <col min="10758" max="10758" width="20" style="22" customWidth="1"/>
    <col min="10759" max="10759" width="19" style="22" customWidth="1"/>
    <col min="10760" max="10761" width="17" style="22" customWidth="1"/>
    <col min="10762" max="10762" width="13.140625" style="22" customWidth="1"/>
    <col min="10763" max="11008" width="9.140625" style="22"/>
    <col min="11009" max="11009" width="11.5703125" style="22" customWidth="1"/>
    <col min="11010" max="11010" width="6.5703125" style="22" customWidth="1"/>
    <col min="11011" max="11011" width="9.28515625" style="22" customWidth="1"/>
    <col min="11012" max="11012" width="32.42578125" style="22" customWidth="1"/>
    <col min="11013" max="11013" width="63.140625" style="22" customWidth="1"/>
    <col min="11014" max="11014" width="20" style="22" customWidth="1"/>
    <col min="11015" max="11015" width="19" style="22" customWidth="1"/>
    <col min="11016" max="11017" width="17" style="22" customWidth="1"/>
    <col min="11018" max="11018" width="13.140625" style="22" customWidth="1"/>
    <col min="11019" max="11264" width="9.140625" style="22"/>
    <col min="11265" max="11265" width="11.5703125" style="22" customWidth="1"/>
    <col min="11266" max="11266" width="6.5703125" style="22" customWidth="1"/>
    <col min="11267" max="11267" width="9.28515625" style="22" customWidth="1"/>
    <col min="11268" max="11268" width="32.42578125" style="22" customWidth="1"/>
    <col min="11269" max="11269" width="63.140625" style="22" customWidth="1"/>
    <col min="11270" max="11270" width="20" style="22" customWidth="1"/>
    <col min="11271" max="11271" width="19" style="22" customWidth="1"/>
    <col min="11272" max="11273" width="17" style="22" customWidth="1"/>
    <col min="11274" max="11274" width="13.140625" style="22" customWidth="1"/>
    <col min="11275" max="11520" width="9.140625" style="22"/>
    <col min="11521" max="11521" width="11.5703125" style="22" customWidth="1"/>
    <col min="11522" max="11522" width="6.5703125" style="22" customWidth="1"/>
    <col min="11523" max="11523" width="9.28515625" style="22" customWidth="1"/>
    <col min="11524" max="11524" width="32.42578125" style="22" customWidth="1"/>
    <col min="11525" max="11525" width="63.140625" style="22" customWidth="1"/>
    <col min="11526" max="11526" width="20" style="22" customWidth="1"/>
    <col min="11527" max="11527" width="19" style="22" customWidth="1"/>
    <col min="11528" max="11529" width="17" style="22" customWidth="1"/>
    <col min="11530" max="11530" width="13.140625" style="22" customWidth="1"/>
    <col min="11531" max="11776" width="9.140625" style="22"/>
    <col min="11777" max="11777" width="11.5703125" style="22" customWidth="1"/>
    <col min="11778" max="11778" width="6.5703125" style="22" customWidth="1"/>
    <col min="11779" max="11779" width="9.28515625" style="22" customWidth="1"/>
    <col min="11780" max="11780" width="32.42578125" style="22" customWidth="1"/>
    <col min="11781" max="11781" width="63.140625" style="22" customWidth="1"/>
    <col min="11782" max="11782" width="20" style="22" customWidth="1"/>
    <col min="11783" max="11783" width="19" style="22" customWidth="1"/>
    <col min="11784" max="11785" width="17" style="22" customWidth="1"/>
    <col min="11786" max="11786" width="13.140625" style="22" customWidth="1"/>
    <col min="11787" max="12032" width="9.140625" style="22"/>
    <col min="12033" max="12033" width="11.5703125" style="22" customWidth="1"/>
    <col min="12034" max="12034" width="6.5703125" style="22" customWidth="1"/>
    <col min="12035" max="12035" width="9.28515625" style="22" customWidth="1"/>
    <col min="12036" max="12036" width="32.42578125" style="22" customWidth="1"/>
    <col min="12037" max="12037" width="63.140625" style="22" customWidth="1"/>
    <col min="12038" max="12038" width="20" style="22" customWidth="1"/>
    <col min="12039" max="12039" width="19" style="22" customWidth="1"/>
    <col min="12040" max="12041" width="17" style="22" customWidth="1"/>
    <col min="12042" max="12042" width="13.140625" style="22" customWidth="1"/>
    <col min="12043" max="12288" width="9.140625" style="22"/>
    <col min="12289" max="12289" width="11.5703125" style="22" customWidth="1"/>
    <col min="12290" max="12290" width="6.5703125" style="22" customWidth="1"/>
    <col min="12291" max="12291" width="9.28515625" style="22" customWidth="1"/>
    <col min="12292" max="12292" width="32.42578125" style="22" customWidth="1"/>
    <col min="12293" max="12293" width="63.140625" style="22" customWidth="1"/>
    <col min="12294" max="12294" width="20" style="22" customWidth="1"/>
    <col min="12295" max="12295" width="19" style="22" customWidth="1"/>
    <col min="12296" max="12297" width="17" style="22" customWidth="1"/>
    <col min="12298" max="12298" width="13.140625" style="22" customWidth="1"/>
    <col min="12299" max="12544" width="9.140625" style="22"/>
    <col min="12545" max="12545" width="11.5703125" style="22" customWidth="1"/>
    <col min="12546" max="12546" width="6.5703125" style="22" customWidth="1"/>
    <col min="12547" max="12547" width="9.28515625" style="22" customWidth="1"/>
    <col min="12548" max="12548" width="32.42578125" style="22" customWidth="1"/>
    <col min="12549" max="12549" width="63.140625" style="22" customWidth="1"/>
    <col min="12550" max="12550" width="20" style="22" customWidth="1"/>
    <col min="12551" max="12551" width="19" style="22" customWidth="1"/>
    <col min="12552" max="12553" width="17" style="22" customWidth="1"/>
    <col min="12554" max="12554" width="13.140625" style="22" customWidth="1"/>
    <col min="12555" max="12800" width="9.140625" style="22"/>
    <col min="12801" max="12801" width="11.5703125" style="22" customWidth="1"/>
    <col min="12802" max="12802" width="6.5703125" style="22" customWidth="1"/>
    <col min="12803" max="12803" width="9.28515625" style="22" customWidth="1"/>
    <col min="12804" max="12804" width="32.42578125" style="22" customWidth="1"/>
    <col min="12805" max="12805" width="63.140625" style="22" customWidth="1"/>
    <col min="12806" max="12806" width="20" style="22" customWidth="1"/>
    <col min="12807" max="12807" width="19" style="22" customWidth="1"/>
    <col min="12808" max="12809" width="17" style="22" customWidth="1"/>
    <col min="12810" max="12810" width="13.140625" style="22" customWidth="1"/>
    <col min="12811" max="13056" width="9.140625" style="22"/>
    <col min="13057" max="13057" width="11.5703125" style="22" customWidth="1"/>
    <col min="13058" max="13058" width="6.5703125" style="22" customWidth="1"/>
    <col min="13059" max="13059" width="9.28515625" style="22" customWidth="1"/>
    <col min="13060" max="13060" width="32.42578125" style="22" customWidth="1"/>
    <col min="13061" max="13061" width="63.140625" style="22" customWidth="1"/>
    <col min="13062" max="13062" width="20" style="22" customWidth="1"/>
    <col min="13063" max="13063" width="19" style="22" customWidth="1"/>
    <col min="13064" max="13065" width="17" style="22" customWidth="1"/>
    <col min="13066" max="13066" width="13.140625" style="22" customWidth="1"/>
    <col min="13067" max="13312" width="9.140625" style="22"/>
    <col min="13313" max="13313" width="11.5703125" style="22" customWidth="1"/>
    <col min="13314" max="13314" width="6.5703125" style="22" customWidth="1"/>
    <col min="13315" max="13315" width="9.28515625" style="22" customWidth="1"/>
    <col min="13316" max="13316" width="32.42578125" style="22" customWidth="1"/>
    <col min="13317" max="13317" width="63.140625" style="22" customWidth="1"/>
    <col min="13318" max="13318" width="20" style="22" customWidth="1"/>
    <col min="13319" max="13319" width="19" style="22" customWidth="1"/>
    <col min="13320" max="13321" width="17" style="22" customWidth="1"/>
    <col min="13322" max="13322" width="13.140625" style="22" customWidth="1"/>
    <col min="13323" max="13568" width="9.140625" style="22"/>
    <col min="13569" max="13569" width="11.5703125" style="22" customWidth="1"/>
    <col min="13570" max="13570" width="6.5703125" style="22" customWidth="1"/>
    <col min="13571" max="13571" width="9.28515625" style="22" customWidth="1"/>
    <col min="13572" max="13572" width="32.42578125" style="22" customWidth="1"/>
    <col min="13573" max="13573" width="63.140625" style="22" customWidth="1"/>
    <col min="13574" max="13574" width="20" style="22" customWidth="1"/>
    <col min="13575" max="13575" width="19" style="22" customWidth="1"/>
    <col min="13576" max="13577" width="17" style="22" customWidth="1"/>
    <col min="13578" max="13578" width="13.140625" style="22" customWidth="1"/>
    <col min="13579" max="13824" width="9.140625" style="22"/>
    <col min="13825" max="13825" width="11.5703125" style="22" customWidth="1"/>
    <col min="13826" max="13826" width="6.5703125" style="22" customWidth="1"/>
    <col min="13827" max="13827" width="9.28515625" style="22" customWidth="1"/>
    <col min="13828" max="13828" width="32.42578125" style="22" customWidth="1"/>
    <col min="13829" max="13829" width="63.140625" style="22" customWidth="1"/>
    <col min="13830" max="13830" width="20" style="22" customWidth="1"/>
    <col min="13831" max="13831" width="19" style="22" customWidth="1"/>
    <col min="13832" max="13833" width="17" style="22" customWidth="1"/>
    <col min="13834" max="13834" width="13.140625" style="22" customWidth="1"/>
    <col min="13835" max="14080" width="9.140625" style="22"/>
    <col min="14081" max="14081" width="11.5703125" style="22" customWidth="1"/>
    <col min="14082" max="14082" width="6.5703125" style="22" customWidth="1"/>
    <col min="14083" max="14083" width="9.28515625" style="22" customWidth="1"/>
    <col min="14084" max="14084" width="32.42578125" style="22" customWidth="1"/>
    <col min="14085" max="14085" width="63.140625" style="22" customWidth="1"/>
    <col min="14086" max="14086" width="20" style="22" customWidth="1"/>
    <col min="14087" max="14087" width="19" style="22" customWidth="1"/>
    <col min="14088" max="14089" width="17" style="22" customWidth="1"/>
    <col min="14090" max="14090" width="13.140625" style="22" customWidth="1"/>
    <col min="14091" max="14336" width="9.140625" style="22"/>
    <col min="14337" max="14337" width="11.5703125" style="22" customWidth="1"/>
    <col min="14338" max="14338" width="6.5703125" style="22" customWidth="1"/>
    <col min="14339" max="14339" width="9.28515625" style="22" customWidth="1"/>
    <col min="14340" max="14340" width="32.42578125" style="22" customWidth="1"/>
    <col min="14341" max="14341" width="63.140625" style="22" customWidth="1"/>
    <col min="14342" max="14342" width="20" style="22" customWidth="1"/>
    <col min="14343" max="14343" width="19" style="22" customWidth="1"/>
    <col min="14344" max="14345" width="17" style="22" customWidth="1"/>
    <col min="14346" max="14346" width="13.140625" style="22" customWidth="1"/>
    <col min="14347" max="14592" width="9.140625" style="22"/>
    <col min="14593" max="14593" width="11.5703125" style="22" customWidth="1"/>
    <col min="14594" max="14594" width="6.5703125" style="22" customWidth="1"/>
    <col min="14595" max="14595" width="9.28515625" style="22" customWidth="1"/>
    <col min="14596" max="14596" width="32.42578125" style="22" customWidth="1"/>
    <col min="14597" max="14597" width="63.140625" style="22" customWidth="1"/>
    <col min="14598" max="14598" width="20" style="22" customWidth="1"/>
    <col min="14599" max="14599" width="19" style="22" customWidth="1"/>
    <col min="14600" max="14601" width="17" style="22" customWidth="1"/>
    <col min="14602" max="14602" width="13.140625" style="22" customWidth="1"/>
    <col min="14603" max="14848" width="9.140625" style="22"/>
    <col min="14849" max="14849" width="11.5703125" style="22" customWidth="1"/>
    <col min="14850" max="14850" width="6.5703125" style="22" customWidth="1"/>
    <col min="14851" max="14851" width="9.28515625" style="22" customWidth="1"/>
    <col min="14852" max="14852" width="32.42578125" style="22" customWidth="1"/>
    <col min="14853" max="14853" width="63.140625" style="22" customWidth="1"/>
    <col min="14854" max="14854" width="20" style="22" customWidth="1"/>
    <col min="14855" max="14855" width="19" style="22" customWidth="1"/>
    <col min="14856" max="14857" width="17" style="22" customWidth="1"/>
    <col min="14858" max="14858" width="13.140625" style="22" customWidth="1"/>
    <col min="14859" max="15104" width="9.140625" style="22"/>
    <col min="15105" max="15105" width="11.5703125" style="22" customWidth="1"/>
    <col min="15106" max="15106" width="6.5703125" style="22" customWidth="1"/>
    <col min="15107" max="15107" width="9.28515625" style="22" customWidth="1"/>
    <col min="15108" max="15108" width="32.42578125" style="22" customWidth="1"/>
    <col min="15109" max="15109" width="63.140625" style="22" customWidth="1"/>
    <col min="15110" max="15110" width="20" style="22" customWidth="1"/>
    <col min="15111" max="15111" width="19" style="22" customWidth="1"/>
    <col min="15112" max="15113" width="17" style="22" customWidth="1"/>
    <col min="15114" max="15114" width="13.140625" style="22" customWidth="1"/>
    <col min="15115" max="15360" width="9.140625" style="22"/>
    <col min="15361" max="15361" width="11.5703125" style="22" customWidth="1"/>
    <col min="15362" max="15362" width="6.5703125" style="22" customWidth="1"/>
    <col min="15363" max="15363" width="9.28515625" style="22" customWidth="1"/>
    <col min="15364" max="15364" width="32.42578125" style="22" customWidth="1"/>
    <col min="15365" max="15365" width="63.140625" style="22" customWidth="1"/>
    <col min="15366" max="15366" width="20" style="22" customWidth="1"/>
    <col min="15367" max="15367" width="19" style="22" customWidth="1"/>
    <col min="15368" max="15369" width="17" style="22" customWidth="1"/>
    <col min="15370" max="15370" width="13.140625" style="22" customWidth="1"/>
    <col min="15371" max="15616" width="9.140625" style="22"/>
    <col min="15617" max="15617" width="11.5703125" style="22" customWidth="1"/>
    <col min="15618" max="15618" width="6.5703125" style="22" customWidth="1"/>
    <col min="15619" max="15619" width="9.28515625" style="22" customWidth="1"/>
    <col min="15620" max="15620" width="32.42578125" style="22" customWidth="1"/>
    <col min="15621" max="15621" width="63.140625" style="22" customWidth="1"/>
    <col min="15622" max="15622" width="20" style="22" customWidth="1"/>
    <col min="15623" max="15623" width="19" style="22" customWidth="1"/>
    <col min="15624" max="15625" width="17" style="22" customWidth="1"/>
    <col min="15626" max="15626" width="13.140625" style="22" customWidth="1"/>
    <col min="15627" max="15872" width="9.140625" style="22"/>
    <col min="15873" max="15873" width="11.5703125" style="22" customWidth="1"/>
    <col min="15874" max="15874" width="6.5703125" style="22" customWidth="1"/>
    <col min="15875" max="15875" width="9.28515625" style="22" customWidth="1"/>
    <col min="15876" max="15876" width="32.42578125" style="22" customWidth="1"/>
    <col min="15877" max="15877" width="63.140625" style="22" customWidth="1"/>
    <col min="15878" max="15878" width="20" style="22" customWidth="1"/>
    <col min="15879" max="15879" width="19" style="22" customWidth="1"/>
    <col min="15880" max="15881" width="17" style="22" customWidth="1"/>
    <col min="15882" max="15882" width="13.140625" style="22" customWidth="1"/>
    <col min="15883" max="16128" width="9.140625" style="22"/>
    <col min="16129" max="16129" width="11.5703125" style="22" customWidth="1"/>
    <col min="16130" max="16130" width="6.5703125" style="22" customWidth="1"/>
    <col min="16131" max="16131" width="9.28515625" style="22" customWidth="1"/>
    <col min="16132" max="16132" width="32.42578125" style="22" customWidth="1"/>
    <col min="16133" max="16133" width="63.140625" style="22" customWidth="1"/>
    <col min="16134" max="16134" width="20" style="22" customWidth="1"/>
    <col min="16135" max="16135" width="19" style="22" customWidth="1"/>
    <col min="16136" max="16137" width="17" style="22" customWidth="1"/>
    <col min="16138" max="16138" width="13.140625" style="22" customWidth="1"/>
    <col min="16139" max="16384" width="9.140625" style="22"/>
  </cols>
  <sheetData>
    <row r="1" spans="1:28" ht="111.75" customHeight="1">
      <c r="I1" s="518"/>
      <c r="J1" s="519"/>
      <c r="K1" s="519"/>
      <c r="O1" s="514" t="s">
        <v>575</v>
      </c>
      <c r="P1" s="515"/>
      <c r="Q1" s="515"/>
      <c r="R1" s="515"/>
    </row>
    <row r="2" spans="1:28" ht="99" customHeight="1">
      <c r="A2" s="509" t="s">
        <v>585</v>
      </c>
      <c r="B2" s="510"/>
      <c r="C2" s="510"/>
      <c r="D2" s="510"/>
      <c r="E2" s="510"/>
      <c r="F2" s="510"/>
      <c r="G2" s="510"/>
      <c r="H2" s="510"/>
      <c r="I2" s="510"/>
      <c r="J2" s="510"/>
      <c r="K2" s="511"/>
      <c r="L2" s="511"/>
      <c r="M2" s="511"/>
      <c r="N2" s="511"/>
      <c r="O2" s="511"/>
      <c r="P2" s="511"/>
      <c r="Q2" s="511"/>
    </row>
    <row r="3" spans="1:28" ht="58.5" customHeight="1">
      <c r="A3" s="516" t="s">
        <v>429</v>
      </c>
      <c r="B3" s="516"/>
      <c r="C3" s="516"/>
      <c r="D3" s="516"/>
      <c r="E3" s="516"/>
      <c r="F3" s="516"/>
      <c r="J3" s="23"/>
    </row>
    <row r="4" spans="1:28" ht="22.5">
      <c r="A4" s="513" t="s">
        <v>166</v>
      </c>
      <c r="B4" s="513" t="s">
        <v>167</v>
      </c>
      <c r="C4" s="513" t="s">
        <v>168</v>
      </c>
      <c r="D4" s="513" t="s">
        <v>169</v>
      </c>
      <c r="E4" s="517" t="s">
        <v>170</v>
      </c>
      <c r="F4" s="512" t="s">
        <v>171</v>
      </c>
      <c r="G4" s="508" t="s">
        <v>213</v>
      </c>
      <c r="H4" s="508"/>
      <c r="I4" s="508"/>
      <c r="J4" s="508"/>
      <c r="K4" s="508" t="s">
        <v>214</v>
      </c>
      <c r="L4" s="508"/>
      <c r="M4" s="508"/>
      <c r="N4" s="508"/>
      <c r="O4" s="508" t="s">
        <v>212</v>
      </c>
      <c r="P4" s="508"/>
      <c r="Q4" s="508"/>
      <c r="R4" s="508"/>
    </row>
    <row r="5" spans="1:28" ht="22.5">
      <c r="A5" s="513"/>
      <c r="B5" s="513"/>
      <c r="C5" s="513"/>
      <c r="D5" s="513"/>
      <c r="E5" s="517"/>
      <c r="F5" s="512"/>
      <c r="G5" s="512" t="s">
        <v>78</v>
      </c>
      <c r="H5" s="512" t="s">
        <v>172</v>
      </c>
      <c r="I5" s="512" t="s">
        <v>173</v>
      </c>
      <c r="J5" s="512"/>
      <c r="K5" s="512" t="s">
        <v>78</v>
      </c>
      <c r="L5" s="512" t="s">
        <v>172</v>
      </c>
      <c r="M5" s="512" t="s">
        <v>173</v>
      </c>
      <c r="N5" s="512"/>
      <c r="O5" s="512" t="s">
        <v>78</v>
      </c>
      <c r="P5" s="512" t="s">
        <v>172</v>
      </c>
      <c r="Q5" s="512" t="s">
        <v>173</v>
      </c>
      <c r="R5" s="512"/>
    </row>
    <row r="6" spans="1:28" ht="107.25" customHeight="1">
      <c r="A6" s="513"/>
      <c r="B6" s="513"/>
      <c r="C6" s="513"/>
      <c r="D6" s="513"/>
      <c r="E6" s="517"/>
      <c r="F6" s="512"/>
      <c r="G6" s="512"/>
      <c r="H6" s="512"/>
      <c r="I6" s="237" t="s">
        <v>174</v>
      </c>
      <c r="J6" s="237" t="s">
        <v>175</v>
      </c>
      <c r="K6" s="512"/>
      <c r="L6" s="512"/>
      <c r="M6" s="237" t="s">
        <v>174</v>
      </c>
      <c r="N6" s="237" t="s">
        <v>175</v>
      </c>
      <c r="O6" s="512"/>
      <c r="P6" s="512"/>
      <c r="Q6" s="237" t="s">
        <v>174</v>
      </c>
      <c r="R6" s="237" t="s">
        <v>175</v>
      </c>
    </row>
    <row r="7" spans="1:28" ht="30.75">
      <c r="A7" s="212">
        <v>1</v>
      </c>
      <c r="B7" s="212">
        <v>2</v>
      </c>
      <c r="C7" s="212">
        <v>3</v>
      </c>
      <c r="D7" s="212">
        <v>4</v>
      </c>
      <c r="E7" s="240">
        <v>5</v>
      </c>
      <c r="F7" s="238">
        <v>6</v>
      </c>
      <c r="G7" s="238">
        <v>7</v>
      </c>
      <c r="H7" s="238">
        <v>8</v>
      </c>
      <c r="I7" s="238">
        <v>9</v>
      </c>
      <c r="J7" s="238">
        <v>10</v>
      </c>
      <c r="K7" s="238">
        <v>7</v>
      </c>
      <c r="L7" s="238">
        <v>8</v>
      </c>
      <c r="M7" s="238">
        <v>9</v>
      </c>
      <c r="N7" s="238">
        <v>10</v>
      </c>
      <c r="O7" s="238">
        <v>7</v>
      </c>
      <c r="P7" s="238">
        <v>8</v>
      </c>
      <c r="Q7" s="238">
        <v>9</v>
      </c>
      <c r="R7" s="238">
        <v>10</v>
      </c>
    </row>
    <row r="8" spans="1:28" s="340" customFormat="1" ht="62.25" customHeight="1">
      <c r="A8" s="335" t="s">
        <v>355</v>
      </c>
      <c r="B8" s="336"/>
      <c r="C8" s="336"/>
      <c r="D8" s="337" t="s">
        <v>356</v>
      </c>
      <c r="E8" s="338"/>
      <c r="F8" s="338"/>
      <c r="G8" s="339">
        <f>G9</f>
        <v>603810</v>
      </c>
      <c r="H8" s="339">
        <f t="shared" ref="H8:R8" si="0">H9</f>
        <v>603810</v>
      </c>
      <c r="I8" s="339">
        <f t="shared" si="0"/>
        <v>0</v>
      </c>
      <c r="J8" s="339">
        <f t="shared" si="0"/>
        <v>0</v>
      </c>
      <c r="K8" s="339">
        <f t="shared" si="0"/>
        <v>133441.27000000002</v>
      </c>
      <c r="L8" s="339">
        <f t="shared" si="0"/>
        <v>133441.27000000002</v>
      </c>
      <c r="M8" s="339">
        <f t="shared" si="0"/>
        <v>0</v>
      </c>
      <c r="N8" s="339">
        <f t="shared" si="0"/>
        <v>0</v>
      </c>
      <c r="O8" s="339">
        <f t="shared" si="0"/>
        <v>22.099877444891607</v>
      </c>
      <c r="P8" s="339">
        <f t="shared" si="0"/>
        <v>22.099877444891607</v>
      </c>
      <c r="Q8" s="339">
        <f t="shared" si="0"/>
        <v>0</v>
      </c>
      <c r="R8" s="339">
        <f t="shared" si="0"/>
        <v>0</v>
      </c>
    </row>
    <row r="9" spans="1:28" s="340" customFormat="1" ht="95.25" customHeight="1">
      <c r="A9" s="335" t="s">
        <v>176</v>
      </c>
      <c r="B9" s="336"/>
      <c r="C9" s="336"/>
      <c r="D9" s="337" t="s">
        <v>357</v>
      </c>
      <c r="E9" s="338"/>
      <c r="F9" s="338"/>
      <c r="G9" s="339">
        <f>H9</f>
        <v>603810</v>
      </c>
      <c r="H9" s="339">
        <f>H10+H11</f>
        <v>603810</v>
      </c>
      <c r="I9" s="339"/>
      <c r="J9" s="339"/>
      <c r="K9" s="341">
        <f>L9</f>
        <v>133441.27000000002</v>
      </c>
      <c r="L9" s="341">
        <f>L10+L11</f>
        <v>133441.27000000002</v>
      </c>
      <c r="M9" s="341">
        <f t="shared" ref="M9:N9" si="1">M10+M11</f>
        <v>0</v>
      </c>
      <c r="N9" s="341">
        <f t="shared" si="1"/>
        <v>0</v>
      </c>
      <c r="O9" s="339">
        <f>K9/G9*100</f>
        <v>22.099877444891607</v>
      </c>
      <c r="P9" s="339">
        <f t="shared" ref="P9" si="2">L9/H9*100</f>
        <v>22.099877444891607</v>
      </c>
      <c r="Q9" s="339"/>
      <c r="R9" s="339"/>
      <c r="AB9" s="381"/>
    </row>
    <row r="10" spans="1:28" s="350" customFormat="1" ht="153.75">
      <c r="A10" s="114" t="s">
        <v>177</v>
      </c>
      <c r="B10" s="342">
        <v>1142</v>
      </c>
      <c r="C10" s="343" t="s">
        <v>178</v>
      </c>
      <c r="D10" s="326" t="s">
        <v>179</v>
      </c>
      <c r="E10" s="344" t="s">
        <v>500</v>
      </c>
      <c r="F10" s="344" t="s">
        <v>501</v>
      </c>
      <c r="G10" s="345">
        <f>H10+I10</f>
        <v>498810</v>
      </c>
      <c r="H10" s="346">
        <v>498810</v>
      </c>
      <c r="I10" s="346"/>
      <c r="J10" s="346"/>
      <c r="K10" s="347">
        <f>L10</f>
        <v>28810</v>
      </c>
      <c r="L10" s="347">
        <v>28810</v>
      </c>
      <c r="M10" s="348"/>
      <c r="N10" s="348"/>
      <c r="O10" s="346">
        <f t="shared" ref="O10:O56" si="3">K10/G10*100</f>
        <v>5.7757462761372063</v>
      </c>
      <c r="P10" s="346">
        <f t="shared" ref="P10:P56" si="4">L10/H10*100</f>
        <v>5.7757462761372063</v>
      </c>
      <c r="Q10" s="339"/>
      <c r="R10" s="349"/>
    </row>
    <row r="11" spans="1:28" s="350" customFormat="1" ht="183.75" customHeight="1">
      <c r="A11" s="309" t="s">
        <v>478</v>
      </c>
      <c r="B11" s="310">
        <v>8724</v>
      </c>
      <c r="C11" s="309" t="s">
        <v>178</v>
      </c>
      <c r="D11" s="351" t="s">
        <v>479</v>
      </c>
      <c r="E11" s="352" t="s">
        <v>376</v>
      </c>
      <c r="F11" s="353" t="s">
        <v>377</v>
      </c>
      <c r="G11" s="345">
        <f>H11+I11</f>
        <v>105000</v>
      </c>
      <c r="H11" s="346">
        <v>105000</v>
      </c>
      <c r="I11" s="346"/>
      <c r="J11" s="346"/>
      <c r="K11" s="347">
        <f>L11</f>
        <v>104631.27</v>
      </c>
      <c r="L11" s="347">
        <v>104631.27</v>
      </c>
      <c r="M11" s="348"/>
      <c r="N11" s="348"/>
      <c r="O11" s="346">
        <f t="shared" si="3"/>
        <v>99.648828571428567</v>
      </c>
      <c r="P11" s="346">
        <f t="shared" si="4"/>
        <v>99.648828571428567</v>
      </c>
      <c r="Q11" s="339"/>
      <c r="R11" s="349"/>
    </row>
    <row r="12" spans="1:28" s="356" customFormat="1" ht="45">
      <c r="A12" s="335" t="s">
        <v>358</v>
      </c>
      <c r="B12" s="342"/>
      <c r="C12" s="342"/>
      <c r="D12" s="232" t="s">
        <v>359</v>
      </c>
      <c r="E12" s="344"/>
      <c r="F12" s="344"/>
      <c r="G12" s="354">
        <f>G13</f>
        <v>31458509.859999999</v>
      </c>
      <c r="H12" s="354">
        <f t="shared" ref="H12:R12" si="5">H13</f>
        <v>28223964.859999999</v>
      </c>
      <c r="I12" s="354">
        <f t="shared" si="5"/>
        <v>3234545</v>
      </c>
      <c r="J12" s="354">
        <f t="shared" si="5"/>
        <v>3188445</v>
      </c>
      <c r="K12" s="354">
        <f t="shared" si="5"/>
        <v>24143615.539999999</v>
      </c>
      <c r="L12" s="354">
        <f t="shared" si="5"/>
        <v>21903241.25</v>
      </c>
      <c r="M12" s="354">
        <f t="shared" si="5"/>
        <v>2240374.29</v>
      </c>
      <c r="N12" s="354">
        <f t="shared" si="5"/>
        <v>2240374.29</v>
      </c>
      <c r="O12" s="355">
        <f t="shared" si="5"/>
        <v>76.74748628414531</v>
      </c>
      <c r="P12" s="355">
        <f t="shared" si="5"/>
        <v>77.605118057109152</v>
      </c>
      <c r="Q12" s="355">
        <f t="shared" si="5"/>
        <v>69.263970357500042</v>
      </c>
      <c r="R12" s="355">
        <f t="shared" si="5"/>
        <v>70.265420604714834</v>
      </c>
    </row>
    <row r="13" spans="1:28" s="356" customFormat="1" ht="67.5">
      <c r="A13" s="335" t="s">
        <v>180</v>
      </c>
      <c r="B13" s="342"/>
      <c r="C13" s="342"/>
      <c r="D13" s="232" t="s">
        <v>360</v>
      </c>
      <c r="E13" s="357"/>
      <c r="F13" s="358"/>
      <c r="G13" s="354">
        <f t="shared" ref="G13:G37" si="6">H13+I13</f>
        <v>31458509.859999999</v>
      </c>
      <c r="H13" s="354">
        <f>SUM(H14:H37)</f>
        <v>28223964.859999999</v>
      </c>
      <c r="I13" s="354">
        <f>SUM(I14:I37)</f>
        <v>3234545</v>
      </c>
      <c r="J13" s="354">
        <f>SUM(J14:J37)</f>
        <v>3188445</v>
      </c>
      <c r="K13" s="354">
        <f t="shared" ref="K13:K37" si="7">L13+M13</f>
        <v>24143615.539999999</v>
      </c>
      <c r="L13" s="354">
        <f>SUM(L14:L37)</f>
        <v>21903241.25</v>
      </c>
      <c r="M13" s="354">
        <f>SUM(M14:M37)</f>
        <v>2240374.29</v>
      </c>
      <c r="N13" s="354">
        <f>SUM(N14:N37)</f>
        <v>2240374.29</v>
      </c>
      <c r="O13" s="339">
        <f t="shared" si="3"/>
        <v>76.74748628414531</v>
      </c>
      <c r="P13" s="339">
        <f t="shared" si="4"/>
        <v>77.605118057109152</v>
      </c>
      <c r="Q13" s="339">
        <f t="shared" ref="Q13:Q56" si="8">M13/I13*100</f>
        <v>69.263970357500042</v>
      </c>
      <c r="R13" s="339">
        <f t="shared" ref="R13:R56" si="9">N13/J13*100</f>
        <v>70.265420604714834</v>
      </c>
    </row>
    <row r="14" spans="1:28" s="356" customFormat="1" ht="307.5">
      <c r="A14" s="311" t="s">
        <v>330</v>
      </c>
      <c r="B14" s="110" t="s">
        <v>210</v>
      </c>
      <c r="C14" s="311" t="s">
        <v>375</v>
      </c>
      <c r="D14" s="317" t="s">
        <v>331</v>
      </c>
      <c r="E14" s="359" t="s">
        <v>502</v>
      </c>
      <c r="F14" s="319" t="s">
        <v>503</v>
      </c>
      <c r="G14" s="345">
        <f t="shared" si="6"/>
        <v>189000</v>
      </c>
      <c r="H14" s="345">
        <v>189000</v>
      </c>
      <c r="I14" s="345">
        <f>J14</f>
        <v>0</v>
      </c>
      <c r="J14" s="345"/>
      <c r="K14" s="347">
        <f>L14+M14</f>
        <v>188955</v>
      </c>
      <c r="L14" s="347">
        <v>188955</v>
      </c>
      <c r="M14" s="347">
        <f t="shared" ref="M14:M20" si="10">N14</f>
        <v>0</v>
      </c>
      <c r="N14" s="347"/>
      <c r="O14" s="346">
        <f t="shared" si="3"/>
        <v>99.976190476190467</v>
      </c>
      <c r="P14" s="346">
        <f t="shared" si="4"/>
        <v>99.976190476190467</v>
      </c>
      <c r="Q14" s="346"/>
      <c r="R14" s="346"/>
    </row>
    <row r="15" spans="1:28" s="356" customFormat="1" ht="215.25">
      <c r="A15" s="110" t="s">
        <v>182</v>
      </c>
      <c r="B15" s="111">
        <v>2152</v>
      </c>
      <c r="C15" s="312" t="s">
        <v>183</v>
      </c>
      <c r="D15" s="318" t="s">
        <v>184</v>
      </c>
      <c r="E15" s="359" t="s">
        <v>504</v>
      </c>
      <c r="F15" s="319" t="s">
        <v>505</v>
      </c>
      <c r="G15" s="345">
        <f t="shared" si="6"/>
        <v>238000</v>
      </c>
      <c r="H15" s="345">
        <v>238000</v>
      </c>
      <c r="I15" s="345"/>
      <c r="J15" s="345"/>
      <c r="K15" s="347">
        <f>L15+M15</f>
        <v>140000</v>
      </c>
      <c r="L15" s="347">
        <v>140000</v>
      </c>
      <c r="M15" s="347">
        <f t="shared" si="10"/>
        <v>0</v>
      </c>
      <c r="N15" s="347"/>
      <c r="O15" s="346">
        <f t="shared" ref="O15" si="11">K15/G15*100</f>
        <v>58.82352941176471</v>
      </c>
      <c r="P15" s="346">
        <f t="shared" ref="P15:P16" si="12">L15/H15*100</f>
        <v>58.82352941176471</v>
      </c>
      <c r="Q15" s="346"/>
      <c r="R15" s="346"/>
    </row>
    <row r="16" spans="1:28" s="356" customFormat="1" ht="338.25">
      <c r="A16" s="110"/>
      <c r="B16" s="111"/>
      <c r="C16" s="312"/>
      <c r="D16" s="318"/>
      <c r="E16" s="359" t="s">
        <v>430</v>
      </c>
      <c r="F16" s="360" t="s">
        <v>506</v>
      </c>
      <c r="G16" s="345">
        <f>H16+I16</f>
        <v>65749</v>
      </c>
      <c r="H16" s="347">
        <v>65749</v>
      </c>
      <c r="I16" s="345">
        <f t="shared" ref="I16:I20" si="13">J16</f>
        <v>0</v>
      </c>
      <c r="J16" s="345"/>
      <c r="K16" s="347">
        <f t="shared" si="7"/>
        <v>32763.9</v>
      </c>
      <c r="L16" s="347">
        <v>32763.9</v>
      </c>
      <c r="M16" s="347">
        <f t="shared" si="10"/>
        <v>0</v>
      </c>
      <c r="N16" s="347"/>
      <c r="O16" s="346">
        <f t="shared" si="3"/>
        <v>49.831784513832908</v>
      </c>
      <c r="P16" s="346">
        <f t="shared" si="12"/>
        <v>49.831784513832908</v>
      </c>
      <c r="Q16" s="346"/>
      <c r="R16" s="346"/>
    </row>
    <row r="17" spans="1:18" s="356" customFormat="1" ht="360" customHeight="1">
      <c r="A17" s="110"/>
      <c r="B17" s="111"/>
      <c r="C17" s="312"/>
      <c r="D17" s="318"/>
      <c r="E17" s="359" t="s">
        <v>507</v>
      </c>
      <c r="F17" s="360" t="s">
        <v>508</v>
      </c>
      <c r="G17" s="345">
        <f>H17+I17</f>
        <v>687653</v>
      </c>
      <c r="H17" s="345">
        <v>687653</v>
      </c>
      <c r="I17" s="345"/>
      <c r="J17" s="345"/>
      <c r="K17" s="347">
        <f t="shared" si="7"/>
        <v>500668.22</v>
      </c>
      <c r="L17" s="347">
        <v>500668.22</v>
      </c>
      <c r="M17" s="347"/>
      <c r="N17" s="347"/>
      <c r="O17" s="346">
        <f t="shared" si="3"/>
        <v>72.808265215159381</v>
      </c>
      <c r="P17" s="346">
        <f t="shared" si="4"/>
        <v>72.808265215159381</v>
      </c>
      <c r="Q17" s="346">
        <v>0</v>
      </c>
      <c r="R17" s="346">
        <v>0</v>
      </c>
    </row>
    <row r="18" spans="1:18" s="356" customFormat="1" ht="153.75">
      <c r="A18" s="110" t="s">
        <v>229</v>
      </c>
      <c r="B18" s="111">
        <v>2010</v>
      </c>
      <c r="C18" s="312" t="s">
        <v>316</v>
      </c>
      <c r="D18" s="318" t="s">
        <v>230</v>
      </c>
      <c r="E18" s="359" t="s">
        <v>509</v>
      </c>
      <c r="F18" s="319" t="s">
        <v>510</v>
      </c>
      <c r="G18" s="345">
        <f t="shared" si="6"/>
        <v>8540890</v>
      </c>
      <c r="H18" s="345">
        <v>7193655</v>
      </c>
      <c r="I18" s="345">
        <v>1347235</v>
      </c>
      <c r="J18" s="345">
        <v>1347235</v>
      </c>
      <c r="K18" s="347">
        <f t="shared" si="7"/>
        <v>5127328.08</v>
      </c>
      <c r="L18" s="347">
        <v>4728163.08</v>
      </c>
      <c r="M18" s="347">
        <f>N18</f>
        <v>399165</v>
      </c>
      <c r="N18" s="347">
        <v>399165</v>
      </c>
      <c r="O18" s="346">
        <f t="shared" si="3"/>
        <v>60.032714155082203</v>
      </c>
      <c r="P18" s="346">
        <f t="shared" si="4"/>
        <v>65.726853456275009</v>
      </c>
      <c r="Q18" s="346">
        <f t="shared" si="8"/>
        <v>29.62846125583139</v>
      </c>
      <c r="R18" s="346">
        <f t="shared" si="9"/>
        <v>29.62846125583139</v>
      </c>
    </row>
    <row r="19" spans="1:18" s="356" customFormat="1" ht="215.25">
      <c r="A19" s="112" t="s">
        <v>185</v>
      </c>
      <c r="B19" s="113">
        <v>2111</v>
      </c>
      <c r="C19" s="313" t="s">
        <v>186</v>
      </c>
      <c r="D19" s="320" t="s">
        <v>187</v>
      </c>
      <c r="E19" s="359" t="s">
        <v>511</v>
      </c>
      <c r="F19" s="319" t="s">
        <v>512</v>
      </c>
      <c r="G19" s="345">
        <f t="shared" si="6"/>
        <v>1821688.86</v>
      </c>
      <c r="H19" s="345">
        <v>1791688.86</v>
      </c>
      <c r="I19" s="345">
        <v>30000</v>
      </c>
      <c r="J19" s="345">
        <v>30000</v>
      </c>
      <c r="K19" s="347">
        <f t="shared" si="7"/>
        <v>803120.9</v>
      </c>
      <c r="L19" s="347">
        <v>773120.9</v>
      </c>
      <c r="M19" s="347">
        <f t="shared" si="10"/>
        <v>30000</v>
      </c>
      <c r="N19" s="347">
        <v>30000</v>
      </c>
      <c r="O19" s="346">
        <f t="shared" si="3"/>
        <v>44.086612024404644</v>
      </c>
      <c r="P19" s="346">
        <f t="shared" si="4"/>
        <v>43.150399450493879</v>
      </c>
      <c r="Q19" s="346">
        <f t="shared" si="8"/>
        <v>100</v>
      </c>
      <c r="R19" s="346">
        <f t="shared" si="9"/>
        <v>100</v>
      </c>
    </row>
    <row r="20" spans="1:18" s="356" customFormat="1" ht="198" customHeight="1">
      <c r="A20" s="112" t="s">
        <v>420</v>
      </c>
      <c r="B20" s="113">
        <v>5061</v>
      </c>
      <c r="C20" s="313" t="s">
        <v>190</v>
      </c>
      <c r="D20" s="320" t="s">
        <v>421</v>
      </c>
      <c r="E20" s="359" t="s">
        <v>513</v>
      </c>
      <c r="F20" s="319" t="s">
        <v>514</v>
      </c>
      <c r="G20" s="345">
        <f t="shared" si="6"/>
        <v>407000</v>
      </c>
      <c r="H20" s="347">
        <v>407000</v>
      </c>
      <c r="I20" s="345">
        <f t="shared" si="13"/>
        <v>0</v>
      </c>
      <c r="J20" s="345">
        <v>0</v>
      </c>
      <c r="K20" s="347">
        <f t="shared" si="7"/>
        <v>184294.52</v>
      </c>
      <c r="L20" s="347">
        <v>184294.52</v>
      </c>
      <c r="M20" s="347">
        <f t="shared" si="10"/>
        <v>0</v>
      </c>
      <c r="N20" s="347"/>
      <c r="O20" s="346">
        <f t="shared" ref="O20" si="14">K20/G20*100</f>
        <v>45.281208845208845</v>
      </c>
      <c r="P20" s="346">
        <f t="shared" ref="P20" si="15">L20/H20*100</f>
        <v>45.281208845208845</v>
      </c>
      <c r="Q20" s="346"/>
      <c r="R20" s="346"/>
    </row>
    <row r="21" spans="1:18" s="356" customFormat="1" ht="182.25" customHeight="1">
      <c r="A21" s="112" t="s">
        <v>191</v>
      </c>
      <c r="B21" s="113">
        <v>5061</v>
      </c>
      <c r="C21" s="313" t="s">
        <v>190</v>
      </c>
      <c r="D21" s="320" t="s">
        <v>515</v>
      </c>
      <c r="E21" s="359" t="s">
        <v>513</v>
      </c>
      <c r="F21" s="319" t="s">
        <v>514</v>
      </c>
      <c r="G21" s="345">
        <f t="shared" si="6"/>
        <v>981495</v>
      </c>
      <c r="H21" s="345">
        <v>981495</v>
      </c>
      <c r="I21" s="345"/>
      <c r="J21" s="345"/>
      <c r="K21" s="347">
        <f t="shared" si="7"/>
        <v>848036.55</v>
      </c>
      <c r="L21" s="347">
        <v>848036.55</v>
      </c>
      <c r="M21" s="347"/>
      <c r="N21" s="347"/>
      <c r="O21" s="346">
        <f t="shared" ref="O21" si="16">K21/G21*100</f>
        <v>86.402533889627563</v>
      </c>
      <c r="P21" s="346">
        <f t="shared" ref="P21" si="17">L21/H21*100</f>
        <v>86.402533889627563</v>
      </c>
      <c r="Q21" s="346"/>
      <c r="R21" s="346"/>
    </row>
    <row r="22" spans="1:18" s="356" customFormat="1" ht="153.75">
      <c r="A22" s="114" t="s">
        <v>192</v>
      </c>
      <c r="B22" s="114">
        <v>6030</v>
      </c>
      <c r="C22" s="114" t="s">
        <v>193</v>
      </c>
      <c r="D22" s="361" t="s">
        <v>194</v>
      </c>
      <c r="E22" s="359" t="s">
        <v>431</v>
      </c>
      <c r="F22" s="319" t="s">
        <v>516</v>
      </c>
      <c r="G22" s="345">
        <f t="shared" si="6"/>
        <v>10493233</v>
      </c>
      <c r="H22" s="345">
        <v>10493233</v>
      </c>
      <c r="I22" s="345"/>
      <c r="J22" s="345"/>
      <c r="K22" s="347">
        <f t="shared" si="7"/>
        <v>9917104</v>
      </c>
      <c r="L22" s="347">
        <v>9917104</v>
      </c>
      <c r="M22" s="347"/>
      <c r="N22" s="347"/>
      <c r="O22" s="346">
        <f t="shared" ref="O22" si="18">K22/G22*100</f>
        <v>94.509518658358203</v>
      </c>
      <c r="P22" s="346">
        <f t="shared" ref="P22" si="19">L22/H22*100</f>
        <v>94.509518658358203</v>
      </c>
      <c r="Q22" s="346"/>
      <c r="R22" s="346"/>
    </row>
    <row r="23" spans="1:18" s="356" customFormat="1" ht="184.5">
      <c r="A23" s="114" t="s">
        <v>195</v>
      </c>
      <c r="B23" s="114">
        <v>6013</v>
      </c>
      <c r="C23" s="114" t="s">
        <v>193</v>
      </c>
      <c r="D23" s="326" t="s">
        <v>196</v>
      </c>
      <c r="E23" s="359" t="s">
        <v>517</v>
      </c>
      <c r="F23" s="319" t="s">
        <v>518</v>
      </c>
      <c r="G23" s="345">
        <f t="shared" ref="G23" si="20">H23+I23</f>
        <v>6161357</v>
      </c>
      <c r="H23" s="345">
        <v>4350147</v>
      </c>
      <c r="I23" s="345">
        <f t="shared" ref="I23" si="21">J23</f>
        <v>1811210</v>
      </c>
      <c r="J23" s="345">
        <v>1811210</v>
      </c>
      <c r="K23" s="347">
        <f t="shared" ref="K23" si="22">L23+M23</f>
        <v>5636239.1099999994</v>
      </c>
      <c r="L23" s="347">
        <v>3825029.82</v>
      </c>
      <c r="M23" s="347">
        <f t="shared" ref="M23" si="23">N23</f>
        <v>1811209.29</v>
      </c>
      <c r="N23" s="347">
        <v>1811209.29</v>
      </c>
      <c r="O23" s="346">
        <f t="shared" ref="O23" si="24">K23/G23*100</f>
        <v>91.477236426975423</v>
      </c>
      <c r="P23" s="346">
        <f t="shared" ref="P23" si="25">L23/H23*100</f>
        <v>87.928748614701973</v>
      </c>
      <c r="Q23" s="346">
        <f t="shared" ref="Q23" si="26">M23/I23*100</f>
        <v>99.999960799686406</v>
      </c>
      <c r="R23" s="346">
        <f t="shared" ref="R23" si="27">N23/J23*100</f>
        <v>99.999960799686406</v>
      </c>
    </row>
    <row r="24" spans="1:18" s="356" customFormat="1" ht="246">
      <c r="A24" s="114" t="s">
        <v>337</v>
      </c>
      <c r="B24" s="114" t="s">
        <v>373</v>
      </c>
      <c r="C24" s="114" t="s">
        <v>193</v>
      </c>
      <c r="D24" s="326" t="s">
        <v>338</v>
      </c>
      <c r="E24" s="359" t="s">
        <v>460</v>
      </c>
      <c r="F24" s="319" t="s">
        <v>461</v>
      </c>
      <c r="G24" s="345">
        <f t="shared" si="6"/>
        <v>80000</v>
      </c>
      <c r="H24" s="345">
        <v>80000</v>
      </c>
      <c r="I24" s="345"/>
      <c r="J24" s="345"/>
      <c r="K24" s="347">
        <f t="shared" si="7"/>
        <v>80000</v>
      </c>
      <c r="L24" s="347">
        <v>80000</v>
      </c>
      <c r="M24" s="347"/>
      <c r="N24" s="347"/>
      <c r="O24" s="346">
        <f t="shared" si="3"/>
        <v>100</v>
      </c>
      <c r="P24" s="346">
        <f t="shared" si="4"/>
        <v>100</v>
      </c>
      <c r="Q24" s="346"/>
      <c r="R24" s="346"/>
    </row>
    <row r="25" spans="1:18" s="356" customFormat="1" ht="153.75">
      <c r="A25" s="114" t="s">
        <v>422</v>
      </c>
      <c r="B25" s="114" t="s">
        <v>432</v>
      </c>
      <c r="C25" s="114" t="s">
        <v>433</v>
      </c>
      <c r="D25" s="326" t="s">
        <v>434</v>
      </c>
      <c r="E25" s="359" t="s">
        <v>519</v>
      </c>
      <c r="F25" s="319" t="s">
        <v>520</v>
      </c>
      <c r="G25" s="345">
        <f t="shared" si="6"/>
        <v>372000</v>
      </c>
      <c r="H25" s="345">
        <v>372000</v>
      </c>
      <c r="I25" s="345"/>
      <c r="J25" s="345"/>
      <c r="K25" s="347">
        <f t="shared" si="7"/>
        <v>218428</v>
      </c>
      <c r="L25" s="347">
        <v>218428</v>
      </c>
      <c r="M25" s="347"/>
      <c r="N25" s="347"/>
      <c r="O25" s="346">
        <f t="shared" ref="O25" si="28">K25/G25*100</f>
        <v>58.717204301075263</v>
      </c>
      <c r="P25" s="346">
        <f t="shared" si="4"/>
        <v>58.717204301075263</v>
      </c>
      <c r="Q25" s="346"/>
      <c r="R25" s="346"/>
    </row>
    <row r="26" spans="1:18" s="356" customFormat="1" ht="276.75">
      <c r="A26" s="114" t="s">
        <v>197</v>
      </c>
      <c r="B26" s="114" t="s">
        <v>198</v>
      </c>
      <c r="C26" s="114" t="s">
        <v>199</v>
      </c>
      <c r="D26" s="326" t="s">
        <v>233</v>
      </c>
      <c r="E26" s="321" t="s">
        <v>374</v>
      </c>
      <c r="F26" s="322" t="s">
        <v>459</v>
      </c>
      <c r="G26" s="345">
        <f t="shared" si="6"/>
        <v>400000</v>
      </c>
      <c r="H26" s="345">
        <v>400000</v>
      </c>
      <c r="I26" s="345"/>
      <c r="J26" s="345"/>
      <c r="K26" s="347">
        <f t="shared" ref="K26:K27" si="29">L26+M26</f>
        <v>0</v>
      </c>
      <c r="L26" s="347">
        <v>0</v>
      </c>
      <c r="M26" s="347"/>
      <c r="N26" s="347"/>
      <c r="O26" s="346">
        <f t="shared" ref="O26" si="30">K26/G26*100</f>
        <v>0</v>
      </c>
      <c r="P26" s="346">
        <f t="shared" ref="P26:P35" si="31">L26/H26*100</f>
        <v>0</v>
      </c>
      <c r="Q26" s="346"/>
      <c r="R26" s="346"/>
    </row>
    <row r="27" spans="1:18" s="356" customFormat="1" ht="153.75">
      <c r="A27" s="114" t="s">
        <v>234</v>
      </c>
      <c r="B27" s="114">
        <v>7693</v>
      </c>
      <c r="C27" s="114" t="s">
        <v>309</v>
      </c>
      <c r="D27" s="326" t="s">
        <v>329</v>
      </c>
      <c r="E27" s="359" t="s">
        <v>519</v>
      </c>
      <c r="F27" s="319" t="s">
        <v>520</v>
      </c>
      <c r="G27" s="345">
        <f t="shared" si="6"/>
        <v>28000</v>
      </c>
      <c r="H27" s="345">
        <v>28000</v>
      </c>
      <c r="I27" s="345"/>
      <c r="J27" s="345"/>
      <c r="K27" s="347">
        <f t="shared" si="29"/>
        <v>0</v>
      </c>
      <c r="L27" s="347">
        <v>0</v>
      </c>
      <c r="M27" s="347"/>
      <c r="N27" s="347"/>
      <c r="O27" s="346">
        <f t="shared" ref="O27" si="32">K27/G27*100</f>
        <v>0</v>
      </c>
      <c r="P27" s="346">
        <f t="shared" ref="P27" si="33">L27/H27*100</f>
        <v>0</v>
      </c>
      <c r="Q27" s="346"/>
      <c r="R27" s="346"/>
    </row>
    <row r="28" spans="1:18" s="356" customFormat="1" ht="13.5" customHeight="1">
      <c r="A28" s="114"/>
      <c r="B28" s="114"/>
      <c r="C28" s="114"/>
      <c r="D28" s="326"/>
      <c r="E28" s="359"/>
      <c r="F28" s="319"/>
      <c r="G28" s="345"/>
      <c r="H28" s="345"/>
      <c r="I28" s="345"/>
      <c r="J28" s="345"/>
      <c r="K28" s="347"/>
      <c r="L28" s="347"/>
      <c r="M28" s="347"/>
      <c r="N28" s="347"/>
      <c r="O28" s="346"/>
      <c r="P28" s="346"/>
      <c r="Q28" s="346"/>
      <c r="R28" s="346"/>
    </row>
    <row r="29" spans="1:18" s="356" customFormat="1" ht="153.75">
      <c r="A29" s="114" t="s">
        <v>311</v>
      </c>
      <c r="B29" s="114">
        <v>8230</v>
      </c>
      <c r="C29" s="114" t="s">
        <v>317</v>
      </c>
      <c r="D29" s="326" t="s">
        <v>312</v>
      </c>
      <c r="E29" s="359" t="s">
        <v>402</v>
      </c>
      <c r="F29" s="319" t="s">
        <v>521</v>
      </c>
      <c r="G29" s="345">
        <f t="shared" si="6"/>
        <v>4630</v>
      </c>
      <c r="H29" s="345">
        <v>4630</v>
      </c>
      <c r="I29" s="345"/>
      <c r="J29" s="345"/>
      <c r="K29" s="347">
        <f t="shared" ref="K29:K32" si="34">L29+M29</f>
        <v>2800</v>
      </c>
      <c r="L29" s="347">
        <v>2800</v>
      </c>
      <c r="M29" s="347"/>
      <c r="N29" s="347"/>
      <c r="O29" s="346">
        <f t="shared" ref="O29" si="35">K29/G29*100</f>
        <v>60.475161987041034</v>
      </c>
      <c r="P29" s="346">
        <f t="shared" ref="P29:P30" si="36">L29/H29*100</f>
        <v>60.475161987041034</v>
      </c>
      <c r="Q29" s="346"/>
      <c r="R29" s="346"/>
    </row>
    <row r="30" spans="1:18" s="356" customFormat="1" ht="153.75">
      <c r="A30" s="294" t="s">
        <v>451</v>
      </c>
      <c r="B30" s="294" t="s">
        <v>458</v>
      </c>
      <c r="C30" s="294" t="s">
        <v>317</v>
      </c>
      <c r="D30" s="323" t="s">
        <v>452</v>
      </c>
      <c r="E30" s="320" t="s">
        <v>378</v>
      </c>
      <c r="F30" s="319" t="s">
        <v>440</v>
      </c>
      <c r="G30" s="345">
        <f t="shared" si="6"/>
        <v>120000</v>
      </c>
      <c r="H30" s="345">
        <v>120000</v>
      </c>
      <c r="I30" s="345"/>
      <c r="J30" s="345"/>
      <c r="K30" s="347">
        <f t="shared" si="34"/>
        <v>19747.61</v>
      </c>
      <c r="L30" s="347">
        <v>19747.61</v>
      </c>
      <c r="M30" s="347"/>
      <c r="N30" s="347"/>
      <c r="O30" s="346">
        <f t="shared" ref="O30:O31" si="37">K30/G30*100</f>
        <v>16.456341666666667</v>
      </c>
      <c r="P30" s="346">
        <f t="shared" si="36"/>
        <v>16.456341666666667</v>
      </c>
      <c r="Q30" s="346"/>
      <c r="R30" s="346"/>
    </row>
    <row r="31" spans="1:18" s="356" customFormat="1" ht="168.75" customHeight="1">
      <c r="A31" s="115" t="s">
        <v>200</v>
      </c>
      <c r="B31" s="183">
        <v>8313</v>
      </c>
      <c r="C31" s="184" t="s">
        <v>201</v>
      </c>
      <c r="D31" s="324" t="s">
        <v>202</v>
      </c>
      <c r="E31" s="320" t="s">
        <v>203</v>
      </c>
      <c r="F31" s="319" t="s">
        <v>522</v>
      </c>
      <c r="G31" s="347">
        <f t="shared" si="6"/>
        <v>16100</v>
      </c>
      <c r="H31" s="347"/>
      <c r="I31" s="347">
        <v>16100</v>
      </c>
      <c r="J31" s="347"/>
      <c r="K31" s="347">
        <f t="shared" si="34"/>
        <v>0</v>
      </c>
      <c r="L31" s="347"/>
      <c r="M31" s="347">
        <v>0</v>
      </c>
      <c r="N31" s="347"/>
      <c r="O31" s="346">
        <f t="shared" si="37"/>
        <v>0</v>
      </c>
      <c r="P31" s="346"/>
      <c r="Q31" s="346">
        <f t="shared" ref="Q31:Q32" si="38">M31/I31*100</f>
        <v>0</v>
      </c>
      <c r="R31" s="346"/>
    </row>
    <row r="32" spans="1:18" s="356" customFormat="1" ht="184.5">
      <c r="A32" s="311" t="s">
        <v>392</v>
      </c>
      <c r="B32" s="314">
        <v>8330</v>
      </c>
      <c r="C32" s="311" t="s">
        <v>394</v>
      </c>
      <c r="D32" s="325" t="s">
        <v>393</v>
      </c>
      <c r="E32" s="320" t="s">
        <v>523</v>
      </c>
      <c r="F32" s="319" t="s">
        <v>524</v>
      </c>
      <c r="G32" s="347">
        <f t="shared" si="6"/>
        <v>30000</v>
      </c>
      <c r="H32" s="347"/>
      <c r="I32" s="347">
        <v>30000</v>
      </c>
      <c r="J32" s="347"/>
      <c r="K32" s="347">
        <f t="shared" si="34"/>
        <v>0</v>
      </c>
      <c r="L32" s="347"/>
      <c r="M32" s="347">
        <v>0</v>
      </c>
      <c r="N32" s="347"/>
      <c r="O32" s="346"/>
      <c r="P32" s="346"/>
      <c r="Q32" s="346">
        <f t="shared" si="38"/>
        <v>0</v>
      </c>
      <c r="R32" s="346"/>
    </row>
    <row r="33" spans="1:18" s="356" customFormat="1" ht="215.25">
      <c r="A33" s="112" t="s">
        <v>181</v>
      </c>
      <c r="B33" s="112" t="s">
        <v>525</v>
      </c>
      <c r="C33" s="112" t="s">
        <v>178</v>
      </c>
      <c r="D33" s="362" t="s">
        <v>179</v>
      </c>
      <c r="E33" s="320" t="s">
        <v>526</v>
      </c>
      <c r="F33" s="320" t="s">
        <v>527</v>
      </c>
      <c r="G33" s="345">
        <f t="shared" si="6"/>
        <v>455720</v>
      </c>
      <c r="H33" s="345">
        <v>455720</v>
      </c>
      <c r="I33" s="345"/>
      <c r="J33" s="345"/>
      <c r="K33" s="347">
        <f t="shared" si="7"/>
        <v>210922.49</v>
      </c>
      <c r="L33" s="347">
        <v>210922.49</v>
      </c>
      <c r="M33" s="347"/>
      <c r="N33" s="347"/>
      <c r="O33" s="346">
        <f t="shared" ref="O33" si="39">K33/G33*100</f>
        <v>46.283351619415427</v>
      </c>
      <c r="P33" s="346">
        <f t="shared" ref="P33:P34" si="40">L33/H33*100</f>
        <v>46.283351619415427</v>
      </c>
      <c r="Q33" s="346"/>
      <c r="R33" s="346"/>
    </row>
    <row r="34" spans="1:18" s="356" customFormat="1" ht="196.5" customHeight="1">
      <c r="A34" s="112" t="s">
        <v>472</v>
      </c>
      <c r="B34" s="112" t="s">
        <v>528</v>
      </c>
      <c r="C34" s="112" t="s">
        <v>190</v>
      </c>
      <c r="D34" s="362" t="s">
        <v>529</v>
      </c>
      <c r="E34" s="352" t="s">
        <v>376</v>
      </c>
      <c r="F34" s="320" t="s">
        <v>530</v>
      </c>
      <c r="G34" s="345">
        <f t="shared" si="6"/>
        <v>38170</v>
      </c>
      <c r="H34" s="345">
        <v>38170</v>
      </c>
      <c r="I34" s="345"/>
      <c r="J34" s="345"/>
      <c r="K34" s="347">
        <f t="shared" si="7"/>
        <v>36478.199999999997</v>
      </c>
      <c r="L34" s="347">
        <v>36478.199999999997</v>
      </c>
      <c r="M34" s="347"/>
      <c r="N34" s="347"/>
      <c r="O34" s="346">
        <f t="shared" ref="O34" si="41">K34/G34*100</f>
        <v>95.567723342939473</v>
      </c>
      <c r="P34" s="346">
        <f t="shared" si="40"/>
        <v>95.567723342939473</v>
      </c>
      <c r="Q34" s="346"/>
      <c r="R34" s="346"/>
    </row>
    <row r="35" spans="1:18" s="356" customFormat="1" ht="199.5" customHeight="1">
      <c r="A35" s="114" t="s">
        <v>474</v>
      </c>
      <c r="B35" s="114" t="s">
        <v>531</v>
      </c>
      <c r="C35" s="114" t="s">
        <v>375</v>
      </c>
      <c r="D35" s="362" t="s">
        <v>532</v>
      </c>
      <c r="E35" s="352" t="s">
        <v>376</v>
      </c>
      <c r="F35" s="320" t="s">
        <v>530</v>
      </c>
      <c r="G35" s="345">
        <f t="shared" si="6"/>
        <v>70000</v>
      </c>
      <c r="H35" s="345">
        <v>70000</v>
      </c>
      <c r="I35" s="345">
        <f>J35</f>
        <v>0</v>
      </c>
      <c r="J35" s="345">
        <v>0</v>
      </c>
      <c r="K35" s="347">
        <f t="shared" si="7"/>
        <v>69594.960000000006</v>
      </c>
      <c r="L35" s="347">
        <v>69594.960000000006</v>
      </c>
      <c r="M35" s="347">
        <f>N35</f>
        <v>0</v>
      </c>
      <c r="N35" s="347">
        <v>0</v>
      </c>
      <c r="O35" s="346">
        <f t="shared" si="3"/>
        <v>99.421371428571433</v>
      </c>
      <c r="P35" s="346">
        <f t="shared" si="31"/>
        <v>99.421371428571433</v>
      </c>
      <c r="Q35" s="346"/>
      <c r="R35" s="346"/>
    </row>
    <row r="36" spans="1:18" s="356" customFormat="1" ht="153.75">
      <c r="A36" s="114" t="s">
        <v>339</v>
      </c>
      <c r="B36" s="114" t="s">
        <v>533</v>
      </c>
      <c r="C36" s="114" t="s">
        <v>375</v>
      </c>
      <c r="D36" s="326" t="s">
        <v>340</v>
      </c>
      <c r="E36" s="320" t="s">
        <v>378</v>
      </c>
      <c r="F36" s="320" t="s">
        <v>534</v>
      </c>
      <c r="G36" s="345">
        <f t="shared" si="6"/>
        <v>121500</v>
      </c>
      <c r="H36" s="345">
        <v>121500</v>
      </c>
      <c r="I36" s="345"/>
      <c r="J36" s="345"/>
      <c r="K36" s="347">
        <f t="shared" si="7"/>
        <v>61110</v>
      </c>
      <c r="L36" s="347">
        <v>61110</v>
      </c>
      <c r="M36" s="347"/>
      <c r="N36" s="347"/>
      <c r="O36" s="346">
        <f t="shared" ref="O36" si="42">K36/G36*100</f>
        <v>50.296296296296298</v>
      </c>
      <c r="P36" s="346">
        <f t="shared" ref="P36" si="43">L36/H36*100</f>
        <v>50.296296296296298</v>
      </c>
      <c r="Q36" s="346"/>
      <c r="R36" s="346"/>
    </row>
    <row r="37" spans="1:18" s="356" customFormat="1" ht="183" customHeight="1">
      <c r="A37" s="114"/>
      <c r="B37" s="114"/>
      <c r="C37" s="114"/>
      <c r="D37" s="326"/>
      <c r="E37" s="352" t="s">
        <v>376</v>
      </c>
      <c r="F37" s="320" t="s">
        <v>530</v>
      </c>
      <c r="G37" s="345">
        <f t="shared" si="6"/>
        <v>136324</v>
      </c>
      <c r="H37" s="345">
        <v>136324</v>
      </c>
      <c r="I37" s="345"/>
      <c r="J37" s="345"/>
      <c r="K37" s="347">
        <f t="shared" si="7"/>
        <v>66024</v>
      </c>
      <c r="L37" s="347">
        <v>66024</v>
      </c>
      <c r="M37" s="347"/>
      <c r="N37" s="347"/>
      <c r="O37" s="346">
        <f t="shared" ref="O37" si="44">K37/G37*100</f>
        <v>48.431677474252517</v>
      </c>
      <c r="P37" s="346">
        <f t="shared" ref="P37" si="45">L37/H37*100</f>
        <v>48.431677474252517</v>
      </c>
      <c r="Q37" s="346"/>
      <c r="R37" s="346"/>
    </row>
    <row r="38" spans="1:18" s="366" customFormat="1" ht="67.5">
      <c r="A38" s="330" t="s">
        <v>395</v>
      </c>
      <c r="B38" s="113"/>
      <c r="C38" s="112"/>
      <c r="D38" s="233" t="s">
        <v>396</v>
      </c>
      <c r="E38" s="363"/>
      <c r="F38" s="320"/>
      <c r="G38" s="364">
        <f>G39</f>
        <v>1783000</v>
      </c>
      <c r="H38" s="364">
        <f t="shared" ref="H38:N38" si="46">H39</f>
        <v>1783000</v>
      </c>
      <c r="I38" s="364">
        <f t="shared" si="46"/>
        <v>0</v>
      </c>
      <c r="J38" s="364">
        <f t="shared" si="46"/>
        <v>0</v>
      </c>
      <c r="K38" s="364">
        <f t="shared" si="46"/>
        <v>1723247.79</v>
      </c>
      <c r="L38" s="364">
        <f t="shared" si="46"/>
        <v>1723247.79</v>
      </c>
      <c r="M38" s="364">
        <f t="shared" si="46"/>
        <v>0</v>
      </c>
      <c r="N38" s="364">
        <f t="shared" si="46"/>
        <v>0</v>
      </c>
      <c r="O38" s="355">
        <f t="shared" ref="O38:P38" si="47">O39</f>
        <v>96.648782389231641</v>
      </c>
      <c r="P38" s="355">
        <f t="shared" si="47"/>
        <v>96.648782389231641</v>
      </c>
      <c r="Q38" s="355"/>
      <c r="R38" s="365"/>
    </row>
    <row r="39" spans="1:18" s="366" customFormat="1" ht="67.5">
      <c r="A39" s="330" t="s">
        <v>397</v>
      </c>
      <c r="B39" s="113"/>
      <c r="C39" s="112"/>
      <c r="D39" s="233" t="s">
        <v>396</v>
      </c>
      <c r="E39" s="363"/>
      <c r="F39" s="320"/>
      <c r="G39" s="354">
        <f t="shared" ref="G39:G44" si="48">H39+I39</f>
        <v>1783000</v>
      </c>
      <c r="H39" s="354">
        <f>SUM(H40:H44)</f>
        <v>1783000</v>
      </c>
      <c r="I39" s="354">
        <f t="shared" ref="I39:J39" si="49">SUM(I40:I44)</f>
        <v>0</v>
      </c>
      <c r="J39" s="354">
        <f t="shared" si="49"/>
        <v>0</v>
      </c>
      <c r="K39" s="354">
        <f t="shared" ref="K39" si="50">L39+M39</f>
        <v>1723247.79</v>
      </c>
      <c r="L39" s="354">
        <f>SUM(L40:L44)</f>
        <v>1723247.79</v>
      </c>
      <c r="M39" s="354">
        <f t="shared" ref="M39:N39" si="51">SUM(M40:M44)</f>
        <v>0</v>
      </c>
      <c r="N39" s="354">
        <f t="shared" si="51"/>
        <v>0</v>
      </c>
      <c r="O39" s="339">
        <f t="shared" ref="O39" si="52">K39/G39*100</f>
        <v>96.648782389231641</v>
      </c>
      <c r="P39" s="339">
        <f t="shared" ref="P39" si="53">L39/H39*100</f>
        <v>96.648782389231641</v>
      </c>
      <c r="Q39" s="339"/>
      <c r="R39" s="349"/>
    </row>
    <row r="40" spans="1:18" s="366" customFormat="1" ht="184.5">
      <c r="A40" s="331" t="s">
        <v>389</v>
      </c>
      <c r="B40" s="113">
        <v>3035</v>
      </c>
      <c r="C40" s="332">
        <v>1070</v>
      </c>
      <c r="D40" s="327" t="s">
        <v>381</v>
      </c>
      <c r="E40" s="320" t="s">
        <v>437</v>
      </c>
      <c r="F40" s="320" t="s">
        <v>438</v>
      </c>
      <c r="G40" s="347">
        <f t="shared" si="48"/>
        <v>20000</v>
      </c>
      <c r="H40" s="347">
        <v>20000</v>
      </c>
      <c r="I40" s="345"/>
      <c r="J40" s="345"/>
      <c r="K40" s="347">
        <f t="shared" ref="K40:K44" si="54">L40+M40</f>
        <v>0</v>
      </c>
      <c r="L40" s="347">
        <v>0</v>
      </c>
      <c r="M40" s="347"/>
      <c r="N40" s="347"/>
      <c r="O40" s="346">
        <f t="shared" ref="O40:O42" si="55">K40/G40*100</f>
        <v>0</v>
      </c>
      <c r="P40" s="346">
        <f t="shared" ref="P40:P44" si="56">L40/H40*100</f>
        <v>0</v>
      </c>
      <c r="Q40" s="346"/>
      <c r="R40" s="346"/>
    </row>
    <row r="41" spans="1:18" s="366" customFormat="1" ht="153.75">
      <c r="A41" s="331" t="s">
        <v>400</v>
      </c>
      <c r="B41" s="331" t="s">
        <v>404</v>
      </c>
      <c r="C41" s="331" t="s">
        <v>383</v>
      </c>
      <c r="D41" s="324" t="s">
        <v>401</v>
      </c>
      <c r="E41" s="363" t="s">
        <v>435</v>
      </c>
      <c r="F41" s="320" t="s">
        <v>436</v>
      </c>
      <c r="G41" s="347">
        <f t="shared" si="48"/>
        <v>4000</v>
      </c>
      <c r="H41" s="347">
        <v>4000</v>
      </c>
      <c r="I41" s="345"/>
      <c r="J41" s="345"/>
      <c r="K41" s="347">
        <f t="shared" ref="K41" si="57">L41+M41</f>
        <v>2251.79</v>
      </c>
      <c r="L41" s="347">
        <v>2251.79</v>
      </c>
      <c r="M41" s="347"/>
      <c r="N41" s="347"/>
      <c r="O41" s="346">
        <f t="shared" ref="O41" si="58">K41/G41*100</f>
        <v>56.294750000000008</v>
      </c>
      <c r="P41" s="346">
        <f t="shared" ref="P41" si="59">L41/H41*100</f>
        <v>56.294750000000008</v>
      </c>
      <c r="Q41" s="346"/>
      <c r="R41" s="346"/>
    </row>
    <row r="42" spans="1:18" s="366" customFormat="1" ht="184.5">
      <c r="A42" s="112" t="s">
        <v>391</v>
      </c>
      <c r="B42" s="113">
        <v>3242</v>
      </c>
      <c r="C42" s="112" t="s">
        <v>188</v>
      </c>
      <c r="D42" s="320" t="s">
        <v>189</v>
      </c>
      <c r="E42" s="320" t="s">
        <v>371</v>
      </c>
      <c r="F42" s="320" t="s">
        <v>372</v>
      </c>
      <c r="G42" s="347">
        <f t="shared" si="48"/>
        <v>1700000</v>
      </c>
      <c r="H42" s="345">
        <v>1700000</v>
      </c>
      <c r="I42" s="345"/>
      <c r="J42" s="345"/>
      <c r="K42" s="347">
        <f t="shared" si="54"/>
        <v>1685635</v>
      </c>
      <c r="L42" s="347">
        <v>1685635</v>
      </c>
      <c r="M42" s="347"/>
      <c r="N42" s="347"/>
      <c r="O42" s="346">
        <f t="shared" si="55"/>
        <v>99.155000000000001</v>
      </c>
      <c r="P42" s="346">
        <f t="shared" si="56"/>
        <v>99.155000000000001</v>
      </c>
      <c r="Q42" s="346"/>
      <c r="R42" s="346"/>
    </row>
    <row r="43" spans="1:18" s="366" customFormat="1" ht="307.5">
      <c r="A43" s="112" t="s">
        <v>391</v>
      </c>
      <c r="B43" s="113">
        <v>3242</v>
      </c>
      <c r="C43" s="112" t="s">
        <v>188</v>
      </c>
      <c r="D43" s="320" t="s">
        <v>189</v>
      </c>
      <c r="E43" s="320" t="s">
        <v>576</v>
      </c>
      <c r="F43" s="401" t="s">
        <v>577</v>
      </c>
      <c r="G43" s="347">
        <f t="shared" si="48"/>
        <v>35000</v>
      </c>
      <c r="H43" s="345">
        <v>35000</v>
      </c>
      <c r="I43" s="345"/>
      <c r="J43" s="345"/>
      <c r="K43" s="347">
        <f t="shared" si="54"/>
        <v>21000</v>
      </c>
      <c r="L43" s="347">
        <v>21000</v>
      </c>
      <c r="M43" s="347"/>
      <c r="N43" s="347"/>
      <c r="O43" s="346"/>
      <c r="P43" s="346">
        <f t="shared" si="56"/>
        <v>60</v>
      </c>
      <c r="Q43" s="346"/>
      <c r="R43" s="346"/>
    </row>
    <row r="44" spans="1:18" s="366" customFormat="1" ht="184.5">
      <c r="A44" s="112" t="s">
        <v>391</v>
      </c>
      <c r="B44" s="113">
        <v>3242</v>
      </c>
      <c r="C44" s="112" t="s">
        <v>188</v>
      </c>
      <c r="D44" s="320" t="s">
        <v>189</v>
      </c>
      <c r="E44" s="320" t="s">
        <v>578</v>
      </c>
      <c r="F44" s="401" t="s">
        <v>579</v>
      </c>
      <c r="G44" s="347">
        <f t="shared" si="48"/>
        <v>24000</v>
      </c>
      <c r="H44" s="345">
        <v>24000</v>
      </c>
      <c r="I44" s="345"/>
      <c r="J44" s="345"/>
      <c r="K44" s="347">
        <f t="shared" si="54"/>
        <v>14361</v>
      </c>
      <c r="L44" s="347">
        <v>14361</v>
      </c>
      <c r="M44" s="347"/>
      <c r="N44" s="347"/>
      <c r="O44" s="346"/>
      <c r="P44" s="346">
        <f t="shared" si="56"/>
        <v>59.837499999999999</v>
      </c>
      <c r="Q44" s="346"/>
      <c r="R44" s="346"/>
    </row>
    <row r="45" spans="1:18" s="340" customFormat="1" ht="72.75" customHeight="1">
      <c r="A45" s="333" t="s">
        <v>204</v>
      </c>
      <c r="B45" s="334"/>
      <c r="C45" s="333"/>
      <c r="D45" s="234" t="s">
        <v>361</v>
      </c>
      <c r="E45" s="367"/>
      <c r="F45" s="368"/>
      <c r="G45" s="355">
        <f>G46</f>
        <v>469100</v>
      </c>
      <c r="H45" s="355">
        <f t="shared" ref="H45:R45" si="60">H46</f>
        <v>469100</v>
      </c>
      <c r="I45" s="355">
        <f t="shared" si="60"/>
        <v>250000</v>
      </c>
      <c r="J45" s="355">
        <f t="shared" si="60"/>
        <v>250000</v>
      </c>
      <c r="K45" s="355">
        <f t="shared" si="60"/>
        <v>144075.98000000001</v>
      </c>
      <c r="L45" s="355">
        <f t="shared" si="60"/>
        <v>144075.98000000001</v>
      </c>
      <c r="M45" s="355">
        <f t="shared" si="60"/>
        <v>20000</v>
      </c>
      <c r="N45" s="355">
        <f t="shared" si="60"/>
        <v>20000</v>
      </c>
      <c r="O45" s="355">
        <f t="shared" si="60"/>
        <v>30.713276486889789</v>
      </c>
      <c r="P45" s="355">
        <f t="shared" si="60"/>
        <v>30.713276486889789</v>
      </c>
      <c r="Q45" s="355">
        <f t="shared" si="60"/>
        <v>0</v>
      </c>
      <c r="R45" s="355">
        <f t="shared" si="60"/>
        <v>0</v>
      </c>
    </row>
    <row r="46" spans="1:18" s="356" customFormat="1" ht="87.75" customHeight="1">
      <c r="A46" s="333" t="s">
        <v>362</v>
      </c>
      <c r="B46" s="334"/>
      <c r="C46" s="333"/>
      <c r="D46" s="234" t="s">
        <v>363</v>
      </c>
      <c r="E46" s="369"/>
      <c r="F46" s="369"/>
      <c r="G46" s="355">
        <f>H46</f>
        <v>469100</v>
      </c>
      <c r="H46" s="355">
        <f>H47+H48</f>
        <v>469100</v>
      </c>
      <c r="I46" s="355">
        <f t="shared" ref="I46:J46" si="61">I47+I48</f>
        <v>250000</v>
      </c>
      <c r="J46" s="355">
        <f t="shared" si="61"/>
        <v>250000</v>
      </c>
      <c r="K46" s="354">
        <f>L46</f>
        <v>144075.98000000001</v>
      </c>
      <c r="L46" s="354">
        <f>L47+L48</f>
        <v>144075.98000000001</v>
      </c>
      <c r="M46" s="354">
        <f t="shared" ref="M46:N46" si="62">M47+M48</f>
        <v>20000</v>
      </c>
      <c r="N46" s="354">
        <f t="shared" si="62"/>
        <v>20000</v>
      </c>
      <c r="O46" s="339">
        <f t="shared" si="3"/>
        <v>30.713276486889789</v>
      </c>
      <c r="P46" s="339">
        <f t="shared" si="4"/>
        <v>30.713276486889789</v>
      </c>
      <c r="Q46" s="339"/>
      <c r="R46" s="339"/>
    </row>
    <row r="47" spans="1:18" s="356" customFormat="1" ht="204.75" customHeight="1">
      <c r="A47" s="110" t="s">
        <v>205</v>
      </c>
      <c r="B47" s="111">
        <v>4082</v>
      </c>
      <c r="C47" s="110" t="s">
        <v>206</v>
      </c>
      <c r="D47" s="328" t="s">
        <v>207</v>
      </c>
      <c r="E47" s="320" t="s">
        <v>379</v>
      </c>
      <c r="F47" s="320" t="s">
        <v>380</v>
      </c>
      <c r="G47" s="345">
        <f>H47+I47</f>
        <v>419100</v>
      </c>
      <c r="H47" s="345">
        <v>419100</v>
      </c>
      <c r="I47" s="345"/>
      <c r="J47" s="345"/>
      <c r="K47" s="347">
        <f t="shared" ref="K47:K56" si="63">L47+M47</f>
        <v>94137</v>
      </c>
      <c r="L47" s="347">
        <v>94137</v>
      </c>
      <c r="M47" s="347"/>
      <c r="N47" s="347"/>
      <c r="O47" s="346">
        <f t="shared" si="3"/>
        <v>22.461703650680029</v>
      </c>
      <c r="P47" s="346">
        <f t="shared" si="4"/>
        <v>22.461703650680029</v>
      </c>
      <c r="Q47" s="339"/>
      <c r="R47" s="339"/>
    </row>
    <row r="48" spans="1:18" s="356" customFormat="1" ht="246">
      <c r="A48" s="110" t="s">
        <v>497</v>
      </c>
      <c r="B48" s="111">
        <v>8723</v>
      </c>
      <c r="C48" s="110" t="s">
        <v>206</v>
      </c>
      <c r="D48" s="328" t="s">
        <v>535</v>
      </c>
      <c r="E48" s="352" t="s">
        <v>376</v>
      </c>
      <c r="F48" s="320" t="s">
        <v>530</v>
      </c>
      <c r="G48" s="345">
        <f>H48+I48</f>
        <v>300000</v>
      </c>
      <c r="H48" s="345">
        <v>50000</v>
      </c>
      <c r="I48" s="345">
        <v>250000</v>
      </c>
      <c r="J48" s="345">
        <v>250000</v>
      </c>
      <c r="K48" s="347">
        <f t="shared" si="63"/>
        <v>69938.98000000001</v>
      </c>
      <c r="L48" s="347">
        <v>49938.98</v>
      </c>
      <c r="M48" s="347">
        <f>N48</f>
        <v>20000</v>
      </c>
      <c r="N48" s="347">
        <v>20000</v>
      </c>
      <c r="O48" s="346">
        <f t="shared" ref="O48" si="64">K48/G48*100</f>
        <v>23.312993333333338</v>
      </c>
      <c r="P48" s="346">
        <f t="shared" ref="P48" si="65">L48/H48*100</f>
        <v>99.877960000000016</v>
      </c>
      <c r="Q48" s="346">
        <f t="shared" ref="Q48" si="66">M48/I48*100</f>
        <v>8</v>
      </c>
      <c r="R48" s="346">
        <f t="shared" ref="R48" si="67">N48/J48*100</f>
        <v>8</v>
      </c>
    </row>
    <row r="49" spans="1:18" s="340" customFormat="1" ht="67.5">
      <c r="A49" s="333" t="s">
        <v>364</v>
      </c>
      <c r="B49" s="334"/>
      <c r="C49" s="333"/>
      <c r="D49" s="370" t="s">
        <v>365</v>
      </c>
      <c r="E49" s="369"/>
      <c r="F49" s="369"/>
      <c r="G49" s="354">
        <f>G50</f>
        <v>1836441</v>
      </c>
      <c r="H49" s="354">
        <f t="shared" ref="H49:R49" si="68">H50</f>
        <v>736441</v>
      </c>
      <c r="I49" s="354">
        <f t="shared" si="68"/>
        <v>1100000</v>
      </c>
      <c r="J49" s="354">
        <f t="shared" si="68"/>
        <v>1100000</v>
      </c>
      <c r="K49" s="354">
        <f t="shared" si="63"/>
        <v>1272000</v>
      </c>
      <c r="L49" s="354">
        <f t="shared" si="68"/>
        <v>172000</v>
      </c>
      <c r="M49" s="354">
        <f t="shared" si="68"/>
        <v>1100000</v>
      </c>
      <c r="N49" s="354">
        <f t="shared" si="68"/>
        <v>1100000</v>
      </c>
      <c r="O49" s="355">
        <f>O50</f>
        <v>69.264408712286425</v>
      </c>
      <c r="P49" s="355">
        <f t="shared" si="68"/>
        <v>23.355570914710071</v>
      </c>
      <c r="Q49" s="355">
        <f t="shared" si="68"/>
        <v>100</v>
      </c>
      <c r="R49" s="355">
        <f t="shared" si="68"/>
        <v>100</v>
      </c>
    </row>
    <row r="50" spans="1:18" s="356" customFormat="1" ht="90">
      <c r="A50" s="333" t="s">
        <v>208</v>
      </c>
      <c r="B50" s="334"/>
      <c r="C50" s="333"/>
      <c r="D50" s="370" t="s">
        <v>366</v>
      </c>
      <c r="E50" s="369"/>
      <c r="F50" s="369"/>
      <c r="G50" s="355">
        <f>H50+I50</f>
        <v>1836441</v>
      </c>
      <c r="H50" s="355">
        <f>H51+H54+H52+H55+H53</f>
        <v>736441</v>
      </c>
      <c r="I50" s="355">
        <f>I51+I54+I52+I55+I53</f>
        <v>1100000</v>
      </c>
      <c r="J50" s="355">
        <f t="shared" ref="J50:N50" si="69">J51+J54+J52+J55</f>
        <v>1100000</v>
      </c>
      <c r="K50" s="355">
        <f t="shared" si="69"/>
        <v>1272000</v>
      </c>
      <c r="L50" s="355">
        <f t="shared" si="69"/>
        <v>172000</v>
      </c>
      <c r="M50" s="355">
        <f t="shared" si="69"/>
        <v>1100000</v>
      </c>
      <c r="N50" s="355">
        <f t="shared" si="69"/>
        <v>1100000</v>
      </c>
      <c r="O50" s="339">
        <f>K50/G50*100</f>
        <v>69.264408712286425</v>
      </c>
      <c r="P50" s="339">
        <f t="shared" ref="P50" si="70">L50/H50*100</f>
        <v>23.355570914710071</v>
      </c>
      <c r="Q50" s="339">
        <f t="shared" ref="Q50" si="71">M50/I50*100</f>
        <v>100</v>
      </c>
      <c r="R50" s="339">
        <f t="shared" ref="R50" si="72">N50/J50*100</f>
        <v>100</v>
      </c>
    </row>
    <row r="51" spans="1:18" s="356" customFormat="1" ht="144" customHeight="1">
      <c r="A51" s="110" t="s">
        <v>162</v>
      </c>
      <c r="B51" s="110" t="s">
        <v>163</v>
      </c>
      <c r="C51" s="110" t="s">
        <v>210</v>
      </c>
      <c r="D51" s="324" t="s">
        <v>164</v>
      </c>
      <c r="E51" s="320" t="s">
        <v>540</v>
      </c>
      <c r="F51" s="320" t="s">
        <v>439</v>
      </c>
      <c r="G51" s="345">
        <f t="shared" ref="G51:G55" si="73">H51+I51</f>
        <v>220000</v>
      </c>
      <c r="H51" s="345">
        <v>220000</v>
      </c>
      <c r="I51" s="345"/>
      <c r="J51" s="345"/>
      <c r="K51" s="347">
        <f t="shared" si="63"/>
        <v>100000</v>
      </c>
      <c r="L51" s="347">
        <v>100000</v>
      </c>
      <c r="M51" s="347"/>
      <c r="N51" s="347"/>
      <c r="O51" s="346">
        <f t="shared" ref="O51" si="74">K51/G51*100</f>
        <v>45.454545454545453</v>
      </c>
      <c r="P51" s="346">
        <f t="shared" ref="P51:P53" si="75">L51/H51*100</f>
        <v>45.454545454545453</v>
      </c>
      <c r="Q51" s="346"/>
      <c r="R51" s="346"/>
    </row>
    <row r="52" spans="1:18" s="356" customFormat="1" ht="153.75">
      <c r="A52" s="110"/>
      <c r="B52" s="110"/>
      <c r="C52" s="110"/>
      <c r="D52" s="324"/>
      <c r="E52" s="320" t="s">
        <v>536</v>
      </c>
      <c r="F52" s="320" t="s">
        <v>537</v>
      </c>
      <c r="G52" s="345">
        <f t="shared" si="73"/>
        <v>100000</v>
      </c>
      <c r="H52" s="345"/>
      <c r="I52" s="345">
        <v>100000</v>
      </c>
      <c r="J52" s="345">
        <v>100000</v>
      </c>
      <c r="K52" s="347">
        <f t="shared" si="63"/>
        <v>100000</v>
      </c>
      <c r="L52" s="347"/>
      <c r="M52" s="347">
        <f>N52</f>
        <v>100000</v>
      </c>
      <c r="N52" s="347">
        <v>100000</v>
      </c>
      <c r="O52" s="346">
        <f t="shared" ref="O52:O53" si="76">K52/G52*100</f>
        <v>100</v>
      </c>
      <c r="P52" s="346"/>
      <c r="Q52" s="346">
        <f t="shared" ref="Q52:Q55" si="77">M52/I52*100</f>
        <v>100</v>
      </c>
      <c r="R52" s="346">
        <f t="shared" ref="R52:R55" si="78">N52/J52*100</f>
        <v>100</v>
      </c>
    </row>
    <row r="53" spans="1:18" s="356" customFormat="1" ht="184.5">
      <c r="A53" s="110"/>
      <c r="B53" s="110"/>
      <c r="C53" s="110"/>
      <c r="D53" s="324"/>
      <c r="E53" s="320" t="s">
        <v>376</v>
      </c>
      <c r="F53" s="320" t="s">
        <v>440</v>
      </c>
      <c r="G53" s="345">
        <f t="shared" si="73"/>
        <v>50000</v>
      </c>
      <c r="H53" s="345">
        <v>50000</v>
      </c>
      <c r="I53" s="345"/>
      <c r="J53" s="345"/>
      <c r="K53" s="347">
        <f t="shared" si="63"/>
        <v>50000</v>
      </c>
      <c r="L53" s="347">
        <v>50000</v>
      </c>
      <c r="M53" s="347"/>
      <c r="N53" s="347"/>
      <c r="O53" s="346">
        <f t="shared" si="76"/>
        <v>100</v>
      </c>
      <c r="P53" s="346">
        <f t="shared" si="75"/>
        <v>100</v>
      </c>
      <c r="Q53" s="346"/>
      <c r="R53" s="346"/>
    </row>
    <row r="54" spans="1:18" s="356" customFormat="1" ht="153.75">
      <c r="A54" s="110"/>
      <c r="B54" s="110"/>
      <c r="C54" s="110"/>
      <c r="D54" s="324"/>
      <c r="E54" s="320" t="s">
        <v>402</v>
      </c>
      <c r="F54" s="320" t="s">
        <v>403</v>
      </c>
      <c r="G54" s="345">
        <f t="shared" si="73"/>
        <v>72000</v>
      </c>
      <c r="H54" s="345">
        <v>72000</v>
      </c>
      <c r="I54" s="345"/>
      <c r="J54" s="345"/>
      <c r="K54" s="347">
        <f t="shared" si="63"/>
        <v>72000</v>
      </c>
      <c r="L54" s="347">
        <v>72000</v>
      </c>
      <c r="M54" s="347">
        <f t="shared" ref="M54:M55" si="79">N54</f>
        <v>0</v>
      </c>
      <c r="N54" s="347"/>
      <c r="O54" s="346">
        <f t="shared" ref="O54:O55" si="80">K54/G54*100</f>
        <v>100</v>
      </c>
      <c r="P54" s="346">
        <f t="shared" ref="P54:P55" si="81">L54/H54*100</f>
        <v>100</v>
      </c>
      <c r="Q54" s="346"/>
      <c r="R54" s="346"/>
    </row>
    <row r="55" spans="1:18" s="356" customFormat="1" ht="215.25">
      <c r="A55" s="110"/>
      <c r="B55" s="110"/>
      <c r="C55" s="110"/>
      <c r="D55" s="324"/>
      <c r="E55" s="320" t="s">
        <v>538</v>
      </c>
      <c r="F55" s="320" t="s">
        <v>539</v>
      </c>
      <c r="G55" s="345">
        <f t="shared" si="73"/>
        <v>1394441</v>
      </c>
      <c r="H55" s="345">
        <v>394441</v>
      </c>
      <c r="I55" s="345">
        <v>1000000</v>
      </c>
      <c r="J55" s="345">
        <v>1000000</v>
      </c>
      <c r="K55" s="347">
        <f t="shared" si="63"/>
        <v>1000000</v>
      </c>
      <c r="L55" s="347"/>
      <c r="M55" s="347">
        <f t="shared" si="79"/>
        <v>1000000</v>
      </c>
      <c r="N55" s="347">
        <v>1000000</v>
      </c>
      <c r="O55" s="346">
        <f t="shared" si="80"/>
        <v>71.71332455084152</v>
      </c>
      <c r="P55" s="346">
        <f t="shared" si="81"/>
        <v>0</v>
      </c>
      <c r="Q55" s="346">
        <f t="shared" si="77"/>
        <v>100</v>
      </c>
      <c r="R55" s="346">
        <f t="shared" si="78"/>
        <v>100</v>
      </c>
    </row>
    <row r="56" spans="1:18" s="80" customFormat="1" ht="30.75">
      <c r="A56" s="329" t="s">
        <v>211</v>
      </c>
      <c r="B56" s="329" t="s">
        <v>211</v>
      </c>
      <c r="C56" s="329" t="s">
        <v>211</v>
      </c>
      <c r="D56" s="241" t="s">
        <v>78</v>
      </c>
      <c r="E56" s="241" t="s">
        <v>211</v>
      </c>
      <c r="F56" s="241" t="s">
        <v>211</v>
      </c>
      <c r="G56" s="316">
        <f>H56+I56</f>
        <v>36400860.859999999</v>
      </c>
      <c r="H56" s="315">
        <f>H9+H13+H46+H50+H38</f>
        <v>31816315.859999999</v>
      </c>
      <c r="I56" s="316">
        <f>I9+I13+I46+I50+I38</f>
        <v>4584545</v>
      </c>
      <c r="J56" s="316">
        <f>J9+J13+J46+J50+J38</f>
        <v>4538445</v>
      </c>
      <c r="K56" s="316">
        <f t="shared" si="63"/>
        <v>27436380.579999998</v>
      </c>
      <c r="L56" s="316">
        <f>L9+L13+L46+L50+L38</f>
        <v>24076006.289999999</v>
      </c>
      <c r="M56" s="316">
        <f>M9+M13+M46+M50+M38</f>
        <v>3360374.29</v>
      </c>
      <c r="N56" s="316">
        <f>N9+N13+N46+N50+N38</f>
        <v>3360374.29</v>
      </c>
      <c r="O56" s="315">
        <f t="shared" si="3"/>
        <v>75.372889354243682</v>
      </c>
      <c r="P56" s="315">
        <f t="shared" si="4"/>
        <v>75.671886072355576</v>
      </c>
      <c r="Q56" s="315">
        <f t="shared" si="8"/>
        <v>73.297879942284354</v>
      </c>
      <c r="R56" s="315">
        <f t="shared" si="9"/>
        <v>74.04241518846213</v>
      </c>
    </row>
    <row r="57" spans="1:18" s="79" customFormat="1" ht="30.75">
      <c r="A57" s="204"/>
      <c r="B57" s="204"/>
      <c r="C57" s="204"/>
      <c r="D57" s="235"/>
      <c r="E57" s="242"/>
      <c r="F57" s="235"/>
      <c r="G57" s="239"/>
      <c r="H57" s="239"/>
      <c r="I57" s="239"/>
      <c r="J57" s="239"/>
      <c r="K57" s="239"/>
      <c r="L57" s="239"/>
      <c r="M57" s="239"/>
      <c r="N57" s="239"/>
      <c r="O57" s="239"/>
      <c r="P57" s="239"/>
      <c r="Q57" s="239"/>
      <c r="R57" s="239"/>
    </row>
    <row r="58" spans="1:18" s="79" customFormat="1">
      <c r="A58" s="81"/>
      <c r="B58" s="81"/>
      <c r="C58" s="81"/>
      <c r="D58" s="236"/>
      <c r="E58" s="81"/>
      <c r="F58" s="211"/>
      <c r="G58" s="211"/>
      <c r="H58" s="211"/>
      <c r="I58" s="211"/>
      <c r="J58" s="211"/>
      <c r="K58" s="211"/>
      <c r="L58" s="211"/>
      <c r="M58" s="211"/>
      <c r="N58" s="211"/>
      <c r="O58" s="211"/>
      <c r="P58" s="211"/>
      <c r="Q58" s="211"/>
      <c r="R58" s="211"/>
    </row>
    <row r="59" spans="1:18" s="79" customFormat="1">
      <c r="D59" s="211"/>
      <c r="E59" s="81"/>
      <c r="F59" s="211"/>
      <c r="G59" s="211"/>
      <c r="H59" s="211"/>
      <c r="I59" s="211"/>
      <c r="J59" s="211"/>
      <c r="K59" s="211"/>
      <c r="L59" s="211"/>
      <c r="M59" s="211"/>
      <c r="N59" s="211"/>
      <c r="O59" s="211"/>
      <c r="P59" s="211"/>
      <c r="Q59" s="211"/>
      <c r="R59" s="211"/>
    </row>
  </sheetData>
  <mergeCells count="22">
    <mergeCell ref="O1:R1"/>
    <mergeCell ref="G5:G6"/>
    <mergeCell ref="H5:H6"/>
    <mergeCell ref="A3:F3"/>
    <mergeCell ref="E4:E6"/>
    <mergeCell ref="F4:F6"/>
    <mergeCell ref="A4:A6"/>
    <mergeCell ref="K5:K6"/>
    <mergeCell ref="L5:L6"/>
    <mergeCell ref="M5:N5"/>
    <mergeCell ref="O5:O6"/>
    <mergeCell ref="P5:P6"/>
    <mergeCell ref="I1:K1"/>
    <mergeCell ref="Q5:R5"/>
    <mergeCell ref="G4:J4"/>
    <mergeCell ref="K4:N4"/>
    <mergeCell ref="O4:R4"/>
    <mergeCell ref="A2:Q2"/>
    <mergeCell ref="I5:J5"/>
    <mergeCell ref="B4:B6"/>
    <mergeCell ref="C4:C6"/>
    <mergeCell ref="D4:D6"/>
  </mergeCells>
  <hyperlinks>
    <hyperlink ref="E26" r:id="rId1" display="http://www.arciz-rada.gov.ua/doc/8/pr/10/8_10_pr2_d1.doc" xr:uid="{00000000-0004-0000-0700-000000000000}"/>
    <hyperlink ref="E25" r:id="rId2" display="http://www.arciz-rada.gov.ua/doc/8/pr/10/8_10_pr2_d1.doc" xr:uid="{00000000-0004-0000-0700-000001000000}"/>
  </hyperlinks>
  <pageMargins left="0.23622047244094491" right="0.23622047244094491" top="0.74803149606299213" bottom="0.74803149606299213" header="0.31496062992125984" footer="0.31496062992125984"/>
  <pageSetup paperSize="9" scale="30" fitToHeight="6" orientation="landscape" r:id="rId3"/>
  <headerFooter alignWithMargins="0"/>
  <rowBreaks count="4" manualBreakCount="4">
    <brk id="15" max="17" man="1"/>
    <brk id="22" max="17" man="1"/>
    <brk id="30" max="17" man="1"/>
    <brk id="38"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47"/>
  <sheetViews>
    <sheetView tabSelected="1" view="pageBreakPreview" topLeftCell="E1" zoomScaleNormal="100" zoomScaleSheetLayoutView="100" workbookViewId="0">
      <selection activeCell="E38" sqref="E38"/>
    </sheetView>
  </sheetViews>
  <sheetFormatPr defaultRowHeight="26.25"/>
  <cols>
    <col min="1" max="1" width="17.5703125" style="104" customWidth="1"/>
    <col min="2" max="2" width="11.42578125" style="104" customWidth="1"/>
    <col min="3" max="3" width="9.5703125" style="104" customWidth="1"/>
    <col min="4" max="4" width="105.140625" style="105" customWidth="1"/>
    <col min="5" max="5" width="102.85546875" style="104" customWidth="1"/>
    <col min="6" max="6" width="29.85546875" style="142" customWidth="1"/>
    <col min="7" max="7" width="29.85546875" style="108" customWidth="1"/>
    <col min="8" max="8" width="31.7109375" style="149" customWidth="1"/>
    <col min="9" max="10" width="9.140625" style="104"/>
    <col min="11" max="11" width="9.140625" style="104" customWidth="1"/>
    <col min="12" max="256" width="9.140625" style="104"/>
    <col min="257" max="257" width="16.42578125" style="104" customWidth="1"/>
    <col min="258" max="258" width="17.42578125" style="104" customWidth="1"/>
    <col min="259" max="259" width="17.5703125" style="104" customWidth="1"/>
    <col min="260" max="260" width="76.28515625" style="104" customWidth="1"/>
    <col min="261" max="261" width="82.28515625" style="104" customWidth="1"/>
    <col min="262" max="262" width="24.85546875" style="104" customWidth="1"/>
    <col min="263" max="263" width="13.140625" style="104" customWidth="1"/>
    <col min="264" max="512" width="9.140625" style="104"/>
    <col min="513" max="513" width="16.42578125" style="104" customWidth="1"/>
    <col min="514" max="514" width="17.42578125" style="104" customWidth="1"/>
    <col min="515" max="515" width="17.5703125" style="104" customWidth="1"/>
    <col min="516" max="516" width="76.28515625" style="104" customWidth="1"/>
    <col min="517" max="517" width="82.28515625" style="104" customWidth="1"/>
    <col min="518" max="518" width="24.85546875" style="104" customWidth="1"/>
    <col min="519" max="519" width="13.140625" style="104" customWidth="1"/>
    <col min="520" max="768" width="9.140625" style="104"/>
    <col min="769" max="769" width="16.42578125" style="104" customWidth="1"/>
    <col min="770" max="770" width="17.42578125" style="104" customWidth="1"/>
    <col min="771" max="771" width="17.5703125" style="104" customWidth="1"/>
    <col min="772" max="772" width="76.28515625" style="104" customWidth="1"/>
    <col min="773" max="773" width="82.28515625" style="104" customWidth="1"/>
    <col min="774" max="774" width="24.85546875" style="104" customWidth="1"/>
    <col min="775" max="775" width="13.140625" style="104" customWidth="1"/>
    <col min="776" max="1024" width="9.140625" style="104"/>
    <col min="1025" max="1025" width="16.42578125" style="104" customWidth="1"/>
    <col min="1026" max="1026" width="17.42578125" style="104" customWidth="1"/>
    <col min="1027" max="1027" width="17.5703125" style="104" customWidth="1"/>
    <col min="1028" max="1028" width="76.28515625" style="104" customWidth="1"/>
    <col min="1029" max="1029" width="82.28515625" style="104" customWidth="1"/>
    <col min="1030" max="1030" width="24.85546875" style="104" customWidth="1"/>
    <col min="1031" max="1031" width="13.140625" style="104" customWidth="1"/>
    <col min="1032" max="1280" width="9.140625" style="104"/>
    <col min="1281" max="1281" width="16.42578125" style="104" customWidth="1"/>
    <col min="1282" max="1282" width="17.42578125" style="104" customWidth="1"/>
    <col min="1283" max="1283" width="17.5703125" style="104" customWidth="1"/>
    <col min="1284" max="1284" width="76.28515625" style="104" customWidth="1"/>
    <col min="1285" max="1285" width="82.28515625" style="104" customWidth="1"/>
    <col min="1286" max="1286" width="24.85546875" style="104" customWidth="1"/>
    <col min="1287" max="1287" width="13.140625" style="104" customWidth="1"/>
    <col min="1288" max="1536" width="9.140625" style="104"/>
    <col min="1537" max="1537" width="16.42578125" style="104" customWidth="1"/>
    <col min="1538" max="1538" width="17.42578125" style="104" customWidth="1"/>
    <col min="1539" max="1539" width="17.5703125" style="104" customWidth="1"/>
    <col min="1540" max="1540" width="76.28515625" style="104" customWidth="1"/>
    <col min="1541" max="1541" width="82.28515625" style="104" customWidth="1"/>
    <col min="1542" max="1542" width="24.85546875" style="104" customWidth="1"/>
    <col min="1543" max="1543" width="13.140625" style="104" customWidth="1"/>
    <col min="1544" max="1792" width="9.140625" style="104"/>
    <col min="1793" max="1793" width="16.42578125" style="104" customWidth="1"/>
    <col min="1794" max="1794" width="17.42578125" style="104" customWidth="1"/>
    <col min="1795" max="1795" width="17.5703125" style="104" customWidth="1"/>
    <col min="1796" max="1796" width="76.28515625" style="104" customWidth="1"/>
    <col min="1797" max="1797" width="82.28515625" style="104" customWidth="1"/>
    <col min="1798" max="1798" width="24.85546875" style="104" customWidth="1"/>
    <col min="1799" max="1799" width="13.140625" style="104" customWidth="1"/>
    <col min="1800" max="2048" width="9.140625" style="104"/>
    <col min="2049" max="2049" width="16.42578125" style="104" customWidth="1"/>
    <col min="2050" max="2050" width="17.42578125" style="104" customWidth="1"/>
    <col min="2051" max="2051" width="17.5703125" style="104" customWidth="1"/>
    <col min="2052" max="2052" width="76.28515625" style="104" customWidth="1"/>
    <col min="2053" max="2053" width="82.28515625" style="104" customWidth="1"/>
    <col min="2054" max="2054" width="24.85546875" style="104" customWidth="1"/>
    <col min="2055" max="2055" width="13.140625" style="104" customWidth="1"/>
    <col min="2056" max="2304" width="9.140625" style="104"/>
    <col min="2305" max="2305" width="16.42578125" style="104" customWidth="1"/>
    <col min="2306" max="2306" width="17.42578125" style="104" customWidth="1"/>
    <col min="2307" max="2307" width="17.5703125" style="104" customWidth="1"/>
    <col min="2308" max="2308" width="76.28515625" style="104" customWidth="1"/>
    <col min="2309" max="2309" width="82.28515625" style="104" customWidth="1"/>
    <col min="2310" max="2310" width="24.85546875" style="104" customWidth="1"/>
    <col min="2311" max="2311" width="13.140625" style="104" customWidth="1"/>
    <col min="2312" max="2560" width="9.140625" style="104"/>
    <col min="2561" max="2561" width="16.42578125" style="104" customWidth="1"/>
    <col min="2562" max="2562" width="17.42578125" style="104" customWidth="1"/>
    <col min="2563" max="2563" width="17.5703125" style="104" customWidth="1"/>
    <col min="2564" max="2564" width="76.28515625" style="104" customWidth="1"/>
    <col min="2565" max="2565" width="82.28515625" style="104" customWidth="1"/>
    <col min="2566" max="2566" width="24.85546875" style="104" customWidth="1"/>
    <col min="2567" max="2567" width="13.140625" style="104" customWidth="1"/>
    <col min="2568" max="2816" width="9.140625" style="104"/>
    <col min="2817" max="2817" width="16.42578125" style="104" customWidth="1"/>
    <col min="2818" max="2818" width="17.42578125" style="104" customWidth="1"/>
    <col min="2819" max="2819" width="17.5703125" style="104" customWidth="1"/>
    <col min="2820" max="2820" width="76.28515625" style="104" customWidth="1"/>
    <col min="2821" max="2821" width="82.28515625" style="104" customWidth="1"/>
    <col min="2822" max="2822" width="24.85546875" style="104" customWidth="1"/>
    <col min="2823" max="2823" width="13.140625" style="104" customWidth="1"/>
    <col min="2824" max="3072" width="9.140625" style="104"/>
    <col min="3073" max="3073" width="16.42578125" style="104" customWidth="1"/>
    <col min="3074" max="3074" width="17.42578125" style="104" customWidth="1"/>
    <col min="3075" max="3075" width="17.5703125" style="104" customWidth="1"/>
    <col min="3076" max="3076" width="76.28515625" style="104" customWidth="1"/>
    <col min="3077" max="3077" width="82.28515625" style="104" customWidth="1"/>
    <col min="3078" max="3078" width="24.85546875" style="104" customWidth="1"/>
    <col min="3079" max="3079" width="13.140625" style="104" customWidth="1"/>
    <col min="3080" max="3328" width="9.140625" style="104"/>
    <col min="3329" max="3329" width="16.42578125" style="104" customWidth="1"/>
    <col min="3330" max="3330" width="17.42578125" style="104" customWidth="1"/>
    <col min="3331" max="3331" width="17.5703125" style="104" customWidth="1"/>
    <col min="3332" max="3332" width="76.28515625" style="104" customWidth="1"/>
    <col min="3333" max="3333" width="82.28515625" style="104" customWidth="1"/>
    <col min="3334" max="3334" width="24.85546875" style="104" customWidth="1"/>
    <col min="3335" max="3335" width="13.140625" style="104" customWidth="1"/>
    <col min="3336" max="3584" width="9.140625" style="104"/>
    <col min="3585" max="3585" width="16.42578125" style="104" customWidth="1"/>
    <col min="3586" max="3586" width="17.42578125" style="104" customWidth="1"/>
    <col min="3587" max="3587" width="17.5703125" style="104" customWidth="1"/>
    <col min="3588" max="3588" width="76.28515625" style="104" customWidth="1"/>
    <col min="3589" max="3589" width="82.28515625" style="104" customWidth="1"/>
    <col min="3590" max="3590" width="24.85546875" style="104" customWidth="1"/>
    <col min="3591" max="3591" width="13.140625" style="104" customWidth="1"/>
    <col min="3592" max="3840" width="9.140625" style="104"/>
    <col min="3841" max="3841" width="16.42578125" style="104" customWidth="1"/>
    <col min="3842" max="3842" width="17.42578125" style="104" customWidth="1"/>
    <col min="3843" max="3843" width="17.5703125" style="104" customWidth="1"/>
    <col min="3844" max="3844" width="76.28515625" style="104" customWidth="1"/>
    <col min="3845" max="3845" width="82.28515625" style="104" customWidth="1"/>
    <col min="3846" max="3846" width="24.85546875" style="104" customWidth="1"/>
    <col min="3847" max="3847" width="13.140625" style="104" customWidth="1"/>
    <col min="3848" max="4096" width="9.140625" style="104"/>
    <col min="4097" max="4097" width="16.42578125" style="104" customWidth="1"/>
    <col min="4098" max="4098" width="17.42578125" style="104" customWidth="1"/>
    <col min="4099" max="4099" width="17.5703125" style="104" customWidth="1"/>
    <col min="4100" max="4100" width="76.28515625" style="104" customWidth="1"/>
    <col min="4101" max="4101" width="82.28515625" style="104" customWidth="1"/>
    <col min="4102" max="4102" width="24.85546875" style="104" customWidth="1"/>
    <col min="4103" max="4103" width="13.140625" style="104" customWidth="1"/>
    <col min="4104" max="4352" width="9.140625" style="104"/>
    <col min="4353" max="4353" width="16.42578125" style="104" customWidth="1"/>
    <col min="4354" max="4354" width="17.42578125" style="104" customWidth="1"/>
    <col min="4355" max="4355" width="17.5703125" style="104" customWidth="1"/>
    <col min="4356" max="4356" width="76.28515625" style="104" customWidth="1"/>
    <col min="4357" max="4357" width="82.28515625" style="104" customWidth="1"/>
    <col min="4358" max="4358" width="24.85546875" style="104" customWidth="1"/>
    <col min="4359" max="4359" width="13.140625" style="104" customWidth="1"/>
    <col min="4360" max="4608" width="9.140625" style="104"/>
    <col min="4609" max="4609" width="16.42578125" style="104" customWidth="1"/>
    <col min="4610" max="4610" width="17.42578125" style="104" customWidth="1"/>
    <col min="4611" max="4611" width="17.5703125" style="104" customWidth="1"/>
    <col min="4612" max="4612" width="76.28515625" style="104" customWidth="1"/>
    <col min="4613" max="4613" width="82.28515625" style="104" customWidth="1"/>
    <col min="4614" max="4614" width="24.85546875" style="104" customWidth="1"/>
    <col min="4615" max="4615" width="13.140625" style="104" customWidth="1"/>
    <col min="4616" max="4864" width="9.140625" style="104"/>
    <col min="4865" max="4865" width="16.42578125" style="104" customWidth="1"/>
    <col min="4866" max="4866" width="17.42578125" style="104" customWidth="1"/>
    <col min="4867" max="4867" width="17.5703125" style="104" customWidth="1"/>
    <col min="4868" max="4868" width="76.28515625" style="104" customWidth="1"/>
    <col min="4869" max="4869" width="82.28515625" style="104" customWidth="1"/>
    <col min="4870" max="4870" width="24.85546875" style="104" customWidth="1"/>
    <col min="4871" max="4871" width="13.140625" style="104" customWidth="1"/>
    <col min="4872" max="5120" width="9.140625" style="104"/>
    <col min="5121" max="5121" width="16.42578125" style="104" customWidth="1"/>
    <col min="5122" max="5122" width="17.42578125" style="104" customWidth="1"/>
    <col min="5123" max="5123" width="17.5703125" style="104" customWidth="1"/>
    <col min="5124" max="5124" width="76.28515625" style="104" customWidth="1"/>
    <col min="5125" max="5125" width="82.28515625" style="104" customWidth="1"/>
    <col min="5126" max="5126" width="24.85546875" style="104" customWidth="1"/>
    <col min="5127" max="5127" width="13.140625" style="104" customWidth="1"/>
    <col min="5128" max="5376" width="9.140625" style="104"/>
    <col min="5377" max="5377" width="16.42578125" style="104" customWidth="1"/>
    <col min="5378" max="5378" width="17.42578125" style="104" customWidth="1"/>
    <col min="5379" max="5379" width="17.5703125" style="104" customWidth="1"/>
    <col min="5380" max="5380" width="76.28515625" style="104" customWidth="1"/>
    <col min="5381" max="5381" width="82.28515625" style="104" customWidth="1"/>
    <col min="5382" max="5382" width="24.85546875" style="104" customWidth="1"/>
    <col min="5383" max="5383" width="13.140625" style="104" customWidth="1"/>
    <col min="5384" max="5632" width="9.140625" style="104"/>
    <col min="5633" max="5633" width="16.42578125" style="104" customWidth="1"/>
    <col min="5634" max="5634" width="17.42578125" style="104" customWidth="1"/>
    <col min="5635" max="5635" width="17.5703125" style="104" customWidth="1"/>
    <col min="5636" max="5636" width="76.28515625" style="104" customWidth="1"/>
    <col min="5637" max="5637" width="82.28515625" style="104" customWidth="1"/>
    <col min="5638" max="5638" width="24.85546875" style="104" customWidth="1"/>
    <col min="5639" max="5639" width="13.140625" style="104" customWidth="1"/>
    <col min="5640" max="5888" width="9.140625" style="104"/>
    <col min="5889" max="5889" width="16.42578125" style="104" customWidth="1"/>
    <col min="5890" max="5890" width="17.42578125" style="104" customWidth="1"/>
    <col min="5891" max="5891" width="17.5703125" style="104" customWidth="1"/>
    <col min="5892" max="5892" width="76.28515625" style="104" customWidth="1"/>
    <col min="5893" max="5893" width="82.28515625" style="104" customWidth="1"/>
    <col min="5894" max="5894" width="24.85546875" style="104" customWidth="1"/>
    <col min="5895" max="5895" width="13.140625" style="104" customWidth="1"/>
    <col min="5896" max="6144" width="9.140625" style="104"/>
    <col min="6145" max="6145" width="16.42578125" style="104" customWidth="1"/>
    <col min="6146" max="6146" width="17.42578125" style="104" customWidth="1"/>
    <col min="6147" max="6147" width="17.5703125" style="104" customWidth="1"/>
    <col min="6148" max="6148" width="76.28515625" style="104" customWidth="1"/>
    <col min="6149" max="6149" width="82.28515625" style="104" customWidth="1"/>
    <col min="6150" max="6150" width="24.85546875" style="104" customWidth="1"/>
    <col min="6151" max="6151" width="13.140625" style="104" customWidth="1"/>
    <col min="6152" max="6400" width="9.140625" style="104"/>
    <col min="6401" max="6401" width="16.42578125" style="104" customWidth="1"/>
    <col min="6402" max="6402" width="17.42578125" style="104" customWidth="1"/>
    <col min="6403" max="6403" width="17.5703125" style="104" customWidth="1"/>
    <col min="6404" max="6404" width="76.28515625" style="104" customWidth="1"/>
    <col min="6405" max="6405" width="82.28515625" style="104" customWidth="1"/>
    <col min="6406" max="6406" width="24.85546875" style="104" customWidth="1"/>
    <col min="6407" max="6407" width="13.140625" style="104" customWidth="1"/>
    <col min="6408" max="6656" width="9.140625" style="104"/>
    <col min="6657" max="6657" width="16.42578125" style="104" customWidth="1"/>
    <col min="6658" max="6658" width="17.42578125" style="104" customWidth="1"/>
    <col min="6659" max="6659" width="17.5703125" style="104" customWidth="1"/>
    <col min="6660" max="6660" width="76.28515625" style="104" customWidth="1"/>
    <col min="6661" max="6661" width="82.28515625" style="104" customWidth="1"/>
    <col min="6662" max="6662" width="24.85546875" style="104" customWidth="1"/>
    <col min="6663" max="6663" width="13.140625" style="104" customWidth="1"/>
    <col min="6664" max="6912" width="9.140625" style="104"/>
    <col min="6913" max="6913" width="16.42578125" style="104" customWidth="1"/>
    <col min="6914" max="6914" width="17.42578125" style="104" customWidth="1"/>
    <col min="6915" max="6915" width="17.5703125" style="104" customWidth="1"/>
    <col min="6916" max="6916" width="76.28515625" style="104" customWidth="1"/>
    <col min="6917" max="6917" width="82.28515625" style="104" customWidth="1"/>
    <col min="6918" max="6918" width="24.85546875" style="104" customWidth="1"/>
    <col min="6919" max="6919" width="13.140625" style="104" customWidth="1"/>
    <col min="6920" max="7168" width="9.140625" style="104"/>
    <col min="7169" max="7169" width="16.42578125" style="104" customWidth="1"/>
    <col min="7170" max="7170" width="17.42578125" style="104" customWidth="1"/>
    <col min="7171" max="7171" width="17.5703125" style="104" customWidth="1"/>
    <col min="7172" max="7172" width="76.28515625" style="104" customWidth="1"/>
    <col min="7173" max="7173" width="82.28515625" style="104" customWidth="1"/>
    <col min="7174" max="7174" width="24.85546875" style="104" customWidth="1"/>
    <col min="7175" max="7175" width="13.140625" style="104" customWidth="1"/>
    <col min="7176" max="7424" width="9.140625" style="104"/>
    <col min="7425" max="7425" width="16.42578125" style="104" customWidth="1"/>
    <col min="7426" max="7426" width="17.42578125" style="104" customWidth="1"/>
    <col min="7427" max="7427" width="17.5703125" style="104" customWidth="1"/>
    <col min="7428" max="7428" width="76.28515625" style="104" customWidth="1"/>
    <col min="7429" max="7429" width="82.28515625" style="104" customWidth="1"/>
    <col min="7430" max="7430" width="24.85546875" style="104" customWidth="1"/>
    <col min="7431" max="7431" width="13.140625" style="104" customWidth="1"/>
    <col min="7432" max="7680" width="9.140625" style="104"/>
    <col min="7681" max="7681" width="16.42578125" style="104" customWidth="1"/>
    <col min="7682" max="7682" width="17.42578125" style="104" customWidth="1"/>
    <col min="7683" max="7683" width="17.5703125" style="104" customWidth="1"/>
    <col min="7684" max="7684" width="76.28515625" style="104" customWidth="1"/>
    <col min="7685" max="7685" width="82.28515625" style="104" customWidth="1"/>
    <col min="7686" max="7686" width="24.85546875" style="104" customWidth="1"/>
    <col min="7687" max="7687" width="13.140625" style="104" customWidth="1"/>
    <col min="7688" max="7936" width="9.140625" style="104"/>
    <col min="7937" max="7937" width="16.42578125" style="104" customWidth="1"/>
    <col min="7938" max="7938" width="17.42578125" style="104" customWidth="1"/>
    <col min="7939" max="7939" width="17.5703125" style="104" customWidth="1"/>
    <col min="7940" max="7940" width="76.28515625" style="104" customWidth="1"/>
    <col min="7941" max="7941" width="82.28515625" style="104" customWidth="1"/>
    <col min="7942" max="7942" width="24.85546875" style="104" customWidth="1"/>
    <col min="7943" max="7943" width="13.140625" style="104" customWidth="1"/>
    <col min="7944" max="8192" width="9.140625" style="104"/>
    <col min="8193" max="8193" width="16.42578125" style="104" customWidth="1"/>
    <col min="8194" max="8194" width="17.42578125" style="104" customWidth="1"/>
    <col min="8195" max="8195" width="17.5703125" style="104" customWidth="1"/>
    <col min="8196" max="8196" width="76.28515625" style="104" customWidth="1"/>
    <col min="8197" max="8197" width="82.28515625" style="104" customWidth="1"/>
    <col min="8198" max="8198" width="24.85546875" style="104" customWidth="1"/>
    <col min="8199" max="8199" width="13.140625" style="104" customWidth="1"/>
    <col min="8200" max="8448" width="9.140625" style="104"/>
    <col min="8449" max="8449" width="16.42578125" style="104" customWidth="1"/>
    <col min="8450" max="8450" width="17.42578125" style="104" customWidth="1"/>
    <col min="8451" max="8451" width="17.5703125" style="104" customWidth="1"/>
    <col min="8452" max="8452" width="76.28515625" style="104" customWidth="1"/>
    <col min="8453" max="8453" width="82.28515625" style="104" customWidth="1"/>
    <col min="8454" max="8454" width="24.85546875" style="104" customWidth="1"/>
    <col min="8455" max="8455" width="13.140625" style="104" customWidth="1"/>
    <col min="8456" max="8704" width="9.140625" style="104"/>
    <col min="8705" max="8705" width="16.42578125" style="104" customWidth="1"/>
    <col min="8706" max="8706" width="17.42578125" style="104" customWidth="1"/>
    <col min="8707" max="8707" width="17.5703125" style="104" customWidth="1"/>
    <col min="8708" max="8708" width="76.28515625" style="104" customWidth="1"/>
    <col min="8709" max="8709" width="82.28515625" style="104" customWidth="1"/>
    <col min="8710" max="8710" width="24.85546875" style="104" customWidth="1"/>
    <col min="8711" max="8711" width="13.140625" style="104" customWidth="1"/>
    <col min="8712" max="8960" width="9.140625" style="104"/>
    <col min="8961" max="8961" width="16.42578125" style="104" customWidth="1"/>
    <col min="8962" max="8962" width="17.42578125" style="104" customWidth="1"/>
    <col min="8963" max="8963" width="17.5703125" style="104" customWidth="1"/>
    <col min="8964" max="8964" width="76.28515625" style="104" customWidth="1"/>
    <col min="8965" max="8965" width="82.28515625" style="104" customWidth="1"/>
    <col min="8966" max="8966" width="24.85546875" style="104" customWidth="1"/>
    <col min="8967" max="8967" width="13.140625" style="104" customWidth="1"/>
    <col min="8968" max="9216" width="9.140625" style="104"/>
    <col min="9217" max="9217" width="16.42578125" style="104" customWidth="1"/>
    <col min="9218" max="9218" width="17.42578125" style="104" customWidth="1"/>
    <col min="9219" max="9219" width="17.5703125" style="104" customWidth="1"/>
    <col min="9220" max="9220" width="76.28515625" style="104" customWidth="1"/>
    <col min="9221" max="9221" width="82.28515625" style="104" customWidth="1"/>
    <col min="9222" max="9222" width="24.85546875" style="104" customWidth="1"/>
    <col min="9223" max="9223" width="13.140625" style="104" customWidth="1"/>
    <col min="9224" max="9472" width="9.140625" style="104"/>
    <col min="9473" max="9473" width="16.42578125" style="104" customWidth="1"/>
    <col min="9474" max="9474" width="17.42578125" style="104" customWidth="1"/>
    <col min="9475" max="9475" width="17.5703125" style="104" customWidth="1"/>
    <col min="9476" max="9476" width="76.28515625" style="104" customWidth="1"/>
    <col min="9477" max="9477" width="82.28515625" style="104" customWidth="1"/>
    <col min="9478" max="9478" width="24.85546875" style="104" customWidth="1"/>
    <col min="9479" max="9479" width="13.140625" style="104" customWidth="1"/>
    <col min="9480" max="9728" width="9.140625" style="104"/>
    <col min="9729" max="9729" width="16.42578125" style="104" customWidth="1"/>
    <col min="9730" max="9730" width="17.42578125" style="104" customWidth="1"/>
    <col min="9731" max="9731" width="17.5703125" style="104" customWidth="1"/>
    <col min="9732" max="9732" width="76.28515625" style="104" customWidth="1"/>
    <col min="9733" max="9733" width="82.28515625" style="104" customWidth="1"/>
    <col min="9734" max="9734" width="24.85546875" style="104" customWidth="1"/>
    <col min="9735" max="9735" width="13.140625" style="104" customWidth="1"/>
    <col min="9736" max="9984" width="9.140625" style="104"/>
    <col min="9985" max="9985" width="16.42578125" style="104" customWidth="1"/>
    <col min="9986" max="9986" width="17.42578125" style="104" customWidth="1"/>
    <col min="9987" max="9987" width="17.5703125" style="104" customWidth="1"/>
    <col min="9988" max="9988" width="76.28515625" style="104" customWidth="1"/>
    <col min="9989" max="9989" width="82.28515625" style="104" customWidth="1"/>
    <col min="9990" max="9990" width="24.85546875" style="104" customWidth="1"/>
    <col min="9991" max="9991" width="13.140625" style="104" customWidth="1"/>
    <col min="9992" max="10240" width="9.140625" style="104"/>
    <col min="10241" max="10241" width="16.42578125" style="104" customWidth="1"/>
    <col min="10242" max="10242" width="17.42578125" style="104" customWidth="1"/>
    <col min="10243" max="10243" width="17.5703125" style="104" customWidth="1"/>
    <col min="10244" max="10244" width="76.28515625" style="104" customWidth="1"/>
    <col min="10245" max="10245" width="82.28515625" style="104" customWidth="1"/>
    <col min="10246" max="10246" width="24.85546875" style="104" customWidth="1"/>
    <col min="10247" max="10247" width="13.140625" style="104" customWidth="1"/>
    <col min="10248" max="10496" width="9.140625" style="104"/>
    <col min="10497" max="10497" width="16.42578125" style="104" customWidth="1"/>
    <col min="10498" max="10498" width="17.42578125" style="104" customWidth="1"/>
    <col min="10499" max="10499" width="17.5703125" style="104" customWidth="1"/>
    <col min="10500" max="10500" width="76.28515625" style="104" customWidth="1"/>
    <col min="10501" max="10501" width="82.28515625" style="104" customWidth="1"/>
    <col min="10502" max="10502" width="24.85546875" style="104" customWidth="1"/>
    <col min="10503" max="10503" width="13.140625" style="104" customWidth="1"/>
    <col min="10504" max="10752" width="9.140625" style="104"/>
    <col min="10753" max="10753" width="16.42578125" style="104" customWidth="1"/>
    <col min="10754" max="10754" width="17.42578125" style="104" customWidth="1"/>
    <col min="10755" max="10755" width="17.5703125" style="104" customWidth="1"/>
    <col min="10756" max="10756" width="76.28515625" style="104" customWidth="1"/>
    <col min="10757" max="10757" width="82.28515625" style="104" customWidth="1"/>
    <col min="10758" max="10758" width="24.85546875" style="104" customWidth="1"/>
    <col min="10759" max="10759" width="13.140625" style="104" customWidth="1"/>
    <col min="10760" max="11008" width="9.140625" style="104"/>
    <col min="11009" max="11009" width="16.42578125" style="104" customWidth="1"/>
    <col min="11010" max="11010" width="17.42578125" style="104" customWidth="1"/>
    <col min="11011" max="11011" width="17.5703125" style="104" customWidth="1"/>
    <col min="11012" max="11012" width="76.28515625" style="104" customWidth="1"/>
    <col min="11013" max="11013" width="82.28515625" style="104" customWidth="1"/>
    <col min="11014" max="11014" width="24.85546875" style="104" customWidth="1"/>
    <col min="11015" max="11015" width="13.140625" style="104" customWidth="1"/>
    <col min="11016" max="11264" width="9.140625" style="104"/>
    <col min="11265" max="11265" width="16.42578125" style="104" customWidth="1"/>
    <col min="11266" max="11266" width="17.42578125" style="104" customWidth="1"/>
    <col min="11267" max="11267" width="17.5703125" style="104" customWidth="1"/>
    <col min="11268" max="11268" width="76.28515625" style="104" customWidth="1"/>
    <col min="11269" max="11269" width="82.28515625" style="104" customWidth="1"/>
    <col min="11270" max="11270" width="24.85546875" style="104" customWidth="1"/>
    <col min="11271" max="11271" width="13.140625" style="104" customWidth="1"/>
    <col min="11272" max="11520" width="9.140625" style="104"/>
    <col min="11521" max="11521" width="16.42578125" style="104" customWidth="1"/>
    <col min="11522" max="11522" width="17.42578125" style="104" customWidth="1"/>
    <col min="11523" max="11523" width="17.5703125" style="104" customWidth="1"/>
    <col min="11524" max="11524" width="76.28515625" style="104" customWidth="1"/>
    <col min="11525" max="11525" width="82.28515625" style="104" customWidth="1"/>
    <col min="11526" max="11526" width="24.85546875" style="104" customWidth="1"/>
    <col min="11527" max="11527" width="13.140625" style="104" customWidth="1"/>
    <col min="11528" max="11776" width="9.140625" style="104"/>
    <col min="11777" max="11777" width="16.42578125" style="104" customWidth="1"/>
    <col min="11778" max="11778" width="17.42578125" style="104" customWidth="1"/>
    <col min="11779" max="11779" width="17.5703125" style="104" customWidth="1"/>
    <col min="11780" max="11780" width="76.28515625" style="104" customWidth="1"/>
    <col min="11781" max="11781" width="82.28515625" style="104" customWidth="1"/>
    <col min="11782" max="11782" width="24.85546875" style="104" customWidth="1"/>
    <col min="11783" max="11783" width="13.140625" style="104" customWidth="1"/>
    <col min="11784" max="12032" width="9.140625" style="104"/>
    <col min="12033" max="12033" width="16.42578125" style="104" customWidth="1"/>
    <col min="12034" max="12034" width="17.42578125" style="104" customWidth="1"/>
    <col min="12035" max="12035" width="17.5703125" style="104" customWidth="1"/>
    <col min="12036" max="12036" width="76.28515625" style="104" customWidth="1"/>
    <col min="12037" max="12037" width="82.28515625" style="104" customWidth="1"/>
    <col min="12038" max="12038" width="24.85546875" style="104" customWidth="1"/>
    <col min="12039" max="12039" width="13.140625" style="104" customWidth="1"/>
    <col min="12040" max="12288" width="9.140625" style="104"/>
    <col min="12289" max="12289" width="16.42578125" style="104" customWidth="1"/>
    <col min="12290" max="12290" width="17.42578125" style="104" customWidth="1"/>
    <col min="12291" max="12291" width="17.5703125" style="104" customWidth="1"/>
    <col min="12292" max="12292" width="76.28515625" style="104" customWidth="1"/>
    <col min="12293" max="12293" width="82.28515625" style="104" customWidth="1"/>
    <col min="12294" max="12294" width="24.85546875" style="104" customWidth="1"/>
    <col min="12295" max="12295" width="13.140625" style="104" customWidth="1"/>
    <col min="12296" max="12544" width="9.140625" style="104"/>
    <col min="12545" max="12545" width="16.42578125" style="104" customWidth="1"/>
    <col min="12546" max="12546" width="17.42578125" style="104" customWidth="1"/>
    <col min="12547" max="12547" width="17.5703125" style="104" customWidth="1"/>
    <col min="12548" max="12548" width="76.28515625" style="104" customWidth="1"/>
    <col min="12549" max="12549" width="82.28515625" style="104" customWidth="1"/>
    <col min="12550" max="12550" width="24.85546875" style="104" customWidth="1"/>
    <col min="12551" max="12551" width="13.140625" style="104" customWidth="1"/>
    <col min="12552" max="12800" width="9.140625" style="104"/>
    <col min="12801" max="12801" width="16.42578125" style="104" customWidth="1"/>
    <col min="12802" max="12802" width="17.42578125" style="104" customWidth="1"/>
    <col min="12803" max="12803" width="17.5703125" style="104" customWidth="1"/>
    <col min="12804" max="12804" width="76.28515625" style="104" customWidth="1"/>
    <col min="12805" max="12805" width="82.28515625" style="104" customWidth="1"/>
    <col min="12806" max="12806" width="24.85546875" style="104" customWidth="1"/>
    <col min="12807" max="12807" width="13.140625" style="104" customWidth="1"/>
    <col min="12808" max="13056" width="9.140625" style="104"/>
    <col min="13057" max="13057" width="16.42578125" style="104" customWidth="1"/>
    <col min="13058" max="13058" width="17.42578125" style="104" customWidth="1"/>
    <col min="13059" max="13059" width="17.5703125" style="104" customWidth="1"/>
    <col min="13060" max="13060" width="76.28515625" style="104" customWidth="1"/>
    <col min="13061" max="13061" width="82.28515625" style="104" customWidth="1"/>
    <col min="13062" max="13062" width="24.85546875" style="104" customWidth="1"/>
    <col min="13063" max="13063" width="13.140625" style="104" customWidth="1"/>
    <col min="13064" max="13312" width="9.140625" style="104"/>
    <col min="13313" max="13313" width="16.42578125" style="104" customWidth="1"/>
    <col min="13314" max="13314" width="17.42578125" style="104" customWidth="1"/>
    <col min="13315" max="13315" width="17.5703125" style="104" customWidth="1"/>
    <col min="13316" max="13316" width="76.28515625" style="104" customWidth="1"/>
    <col min="13317" max="13317" width="82.28515625" style="104" customWidth="1"/>
    <col min="13318" max="13318" width="24.85546875" style="104" customWidth="1"/>
    <col min="13319" max="13319" width="13.140625" style="104" customWidth="1"/>
    <col min="13320" max="13568" width="9.140625" style="104"/>
    <col min="13569" max="13569" width="16.42578125" style="104" customWidth="1"/>
    <col min="13570" max="13570" width="17.42578125" style="104" customWidth="1"/>
    <col min="13571" max="13571" width="17.5703125" style="104" customWidth="1"/>
    <col min="13572" max="13572" width="76.28515625" style="104" customWidth="1"/>
    <col min="13573" max="13573" width="82.28515625" style="104" customWidth="1"/>
    <col min="13574" max="13574" width="24.85546875" style="104" customWidth="1"/>
    <col min="13575" max="13575" width="13.140625" style="104" customWidth="1"/>
    <col min="13576" max="13824" width="9.140625" style="104"/>
    <col min="13825" max="13825" width="16.42578125" style="104" customWidth="1"/>
    <col min="13826" max="13826" width="17.42578125" style="104" customWidth="1"/>
    <col min="13827" max="13827" width="17.5703125" style="104" customWidth="1"/>
    <col min="13828" max="13828" width="76.28515625" style="104" customWidth="1"/>
    <col min="13829" max="13829" width="82.28515625" style="104" customWidth="1"/>
    <col min="13830" max="13830" width="24.85546875" style="104" customWidth="1"/>
    <col min="13831" max="13831" width="13.140625" style="104" customWidth="1"/>
    <col min="13832" max="14080" width="9.140625" style="104"/>
    <col min="14081" max="14081" width="16.42578125" style="104" customWidth="1"/>
    <col min="14082" max="14082" width="17.42578125" style="104" customWidth="1"/>
    <col min="14083" max="14083" width="17.5703125" style="104" customWidth="1"/>
    <col min="14084" max="14084" width="76.28515625" style="104" customWidth="1"/>
    <col min="14085" max="14085" width="82.28515625" style="104" customWidth="1"/>
    <col min="14086" max="14086" width="24.85546875" style="104" customWidth="1"/>
    <col min="14087" max="14087" width="13.140625" style="104" customWidth="1"/>
    <col min="14088" max="14336" width="9.140625" style="104"/>
    <col min="14337" max="14337" width="16.42578125" style="104" customWidth="1"/>
    <col min="14338" max="14338" width="17.42578125" style="104" customWidth="1"/>
    <col min="14339" max="14339" width="17.5703125" style="104" customWidth="1"/>
    <col min="14340" max="14340" width="76.28515625" style="104" customWidth="1"/>
    <col min="14341" max="14341" width="82.28515625" style="104" customWidth="1"/>
    <col min="14342" max="14342" width="24.85546875" style="104" customWidth="1"/>
    <col min="14343" max="14343" width="13.140625" style="104" customWidth="1"/>
    <col min="14344" max="14592" width="9.140625" style="104"/>
    <col min="14593" max="14593" width="16.42578125" style="104" customWidth="1"/>
    <col min="14594" max="14594" width="17.42578125" style="104" customWidth="1"/>
    <col min="14595" max="14595" width="17.5703125" style="104" customWidth="1"/>
    <col min="14596" max="14596" width="76.28515625" style="104" customWidth="1"/>
    <col min="14597" max="14597" width="82.28515625" style="104" customWidth="1"/>
    <col min="14598" max="14598" width="24.85546875" style="104" customWidth="1"/>
    <col min="14599" max="14599" width="13.140625" style="104" customWidth="1"/>
    <col min="14600" max="14848" width="9.140625" style="104"/>
    <col min="14849" max="14849" width="16.42578125" style="104" customWidth="1"/>
    <col min="14850" max="14850" width="17.42578125" style="104" customWidth="1"/>
    <col min="14851" max="14851" width="17.5703125" style="104" customWidth="1"/>
    <col min="14852" max="14852" width="76.28515625" style="104" customWidth="1"/>
    <col min="14853" max="14853" width="82.28515625" style="104" customWidth="1"/>
    <col min="14854" max="14854" width="24.85546875" style="104" customWidth="1"/>
    <col min="14855" max="14855" width="13.140625" style="104" customWidth="1"/>
    <col min="14856" max="15104" width="9.140625" style="104"/>
    <col min="15105" max="15105" width="16.42578125" style="104" customWidth="1"/>
    <col min="15106" max="15106" width="17.42578125" style="104" customWidth="1"/>
    <col min="15107" max="15107" width="17.5703125" style="104" customWidth="1"/>
    <col min="15108" max="15108" width="76.28515625" style="104" customWidth="1"/>
    <col min="15109" max="15109" width="82.28515625" style="104" customWidth="1"/>
    <col min="15110" max="15110" width="24.85546875" style="104" customWidth="1"/>
    <col min="15111" max="15111" width="13.140625" style="104" customWidth="1"/>
    <col min="15112" max="15360" width="9.140625" style="104"/>
    <col min="15361" max="15361" width="16.42578125" style="104" customWidth="1"/>
    <col min="15362" max="15362" width="17.42578125" style="104" customWidth="1"/>
    <col min="15363" max="15363" width="17.5703125" style="104" customWidth="1"/>
    <col min="15364" max="15364" width="76.28515625" style="104" customWidth="1"/>
    <col min="15365" max="15365" width="82.28515625" style="104" customWidth="1"/>
    <col min="15366" max="15366" width="24.85546875" style="104" customWidth="1"/>
    <col min="15367" max="15367" width="13.140625" style="104" customWidth="1"/>
    <col min="15368" max="15616" width="9.140625" style="104"/>
    <col min="15617" max="15617" width="16.42578125" style="104" customWidth="1"/>
    <col min="15618" max="15618" width="17.42578125" style="104" customWidth="1"/>
    <col min="15619" max="15619" width="17.5703125" style="104" customWidth="1"/>
    <col min="15620" max="15620" width="76.28515625" style="104" customWidth="1"/>
    <col min="15621" max="15621" width="82.28515625" style="104" customWidth="1"/>
    <col min="15622" max="15622" width="24.85546875" style="104" customWidth="1"/>
    <col min="15623" max="15623" width="13.140625" style="104" customWidth="1"/>
    <col min="15624" max="15872" width="9.140625" style="104"/>
    <col min="15873" max="15873" width="16.42578125" style="104" customWidth="1"/>
    <col min="15874" max="15874" width="17.42578125" style="104" customWidth="1"/>
    <col min="15875" max="15875" width="17.5703125" style="104" customWidth="1"/>
    <col min="15876" max="15876" width="76.28515625" style="104" customWidth="1"/>
    <col min="15877" max="15877" width="82.28515625" style="104" customWidth="1"/>
    <col min="15878" max="15878" width="24.85546875" style="104" customWidth="1"/>
    <col min="15879" max="15879" width="13.140625" style="104" customWidth="1"/>
    <col min="15880" max="16128" width="9.140625" style="104"/>
    <col min="16129" max="16129" width="16.42578125" style="104" customWidth="1"/>
    <col min="16130" max="16130" width="17.42578125" style="104" customWidth="1"/>
    <col min="16131" max="16131" width="17.5703125" style="104" customWidth="1"/>
    <col min="16132" max="16132" width="76.28515625" style="104" customWidth="1"/>
    <col min="16133" max="16133" width="82.28515625" style="104" customWidth="1"/>
    <col min="16134" max="16134" width="24.85546875" style="104" customWidth="1"/>
    <col min="16135" max="16135" width="13.140625" style="104" customWidth="1"/>
    <col min="16136" max="16384" width="9.140625" style="104"/>
  </cols>
  <sheetData>
    <row r="1" spans="1:8" ht="66.75" customHeight="1">
      <c r="F1" s="521" t="s">
        <v>568</v>
      </c>
      <c r="G1" s="522"/>
      <c r="H1" s="522"/>
    </row>
    <row r="2" spans="1:8" ht="73.5" customHeight="1">
      <c r="A2" s="523" t="s">
        <v>584</v>
      </c>
      <c r="B2" s="523"/>
      <c r="C2" s="523"/>
      <c r="D2" s="523"/>
      <c r="E2" s="523"/>
      <c r="F2" s="524"/>
      <c r="G2" s="524"/>
      <c r="H2" s="524"/>
    </row>
    <row r="3" spans="1:8" ht="41.25" customHeight="1">
      <c r="A3" s="520" t="s">
        <v>441</v>
      </c>
      <c r="B3" s="520"/>
    </row>
    <row r="4" spans="1:8" ht="252" customHeight="1">
      <c r="A4" s="59" t="s">
        <v>274</v>
      </c>
      <c r="B4" s="59" t="s">
        <v>167</v>
      </c>
      <c r="C4" s="59" t="s">
        <v>168</v>
      </c>
      <c r="D4" s="60" t="s">
        <v>169</v>
      </c>
      <c r="E4" s="60" t="s">
        <v>275</v>
      </c>
      <c r="F4" s="143" t="s">
        <v>370</v>
      </c>
      <c r="G4" s="109" t="s">
        <v>368</v>
      </c>
      <c r="H4" s="150" t="s">
        <v>462</v>
      </c>
    </row>
    <row r="5" spans="1:8" ht="22.5" customHeight="1">
      <c r="A5" s="106">
        <v>1</v>
      </c>
      <c r="B5" s="106">
        <v>2</v>
      </c>
      <c r="C5" s="106">
        <v>3</v>
      </c>
      <c r="D5" s="106">
        <v>4</v>
      </c>
      <c r="E5" s="106">
        <v>5</v>
      </c>
      <c r="F5" s="144">
        <v>6</v>
      </c>
      <c r="G5" s="107">
        <v>7</v>
      </c>
      <c r="H5" s="151">
        <v>8</v>
      </c>
    </row>
    <row r="6" spans="1:8" s="128" customFormat="1" ht="73.5" customHeight="1">
      <c r="A6" s="126" t="s">
        <v>355</v>
      </c>
      <c r="B6" s="129"/>
      <c r="C6" s="129"/>
      <c r="D6" s="130" t="s">
        <v>356</v>
      </c>
      <c r="E6" s="131"/>
      <c r="F6" s="145">
        <f>F7</f>
        <v>2730379.41</v>
      </c>
      <c r="G6" s="132">
        <f t="shared" ref="G6" si="0">G7</f>
        <v>1586755.45</v>
      </c>
      <c r="H6" s="145">
        <f>G6-F6</f>
        <v>-1143623.9600000002</v>
      </c>
    </row>
    <row r="7" spans="1:8" s="128" customFormat="1" ht="79.5" customHeight="1">
      <c r="A7" s="126" t="s">
        <v>176</v>
      </c>
      <c r="B7" s="129"/>
      <c r="C7" s="129"/>
      <c r="D7" s="130" t="s">
        <v>357</v>
      </c>
      <c r="E7" s="131"/>
      <c r="F7" s="145">
        <f>SUM(F8:F13)</f>
        <v>2730379.41</v>
      </c>
      <c r="G7" s="145">
        <f>SUM(G8:G13)</f>
        <v>1586755.45</v>
      </c>
      <c r="H7" s="145">
        <f>G7-F7</f>
        <v>-1143623.9600000002</v>
      </c>
    </row>
    <row r="8" spans="1:8" s="128" customFormat="1" ht="172.5" customHeight="1">
      <c r="A8" s="284" t="s">
        <v>243</v>
      </c>
      <c r="B8" s="285">
        <v>1010</v>
      </c>
      <c r="C8" s="285" t="s">
        <v>276</v>
      </c>
      <c r="D8" s="286" t="s">
        <v>244</v>
      </c>
      <c r="E8" s="138" t="s">
        <v>486</v>
      </c>
      <c r="F8" s="291">
        <v>290000</v>
      </c>
      <c r="G8" s="293">
        <v>283316.5</v>
      </c>
      <c r="H8" s="146">
        <f>G8-F8</f>
        <v>-6683.5</v>
      </c>
    </row>
    <row r="9" spans="1:8" s="128" customFormat="1" ht="131.25" customHeight="1">
      <c r="A9" s="284" t="s">
        <v>245</v>
      </c>
      <c r="B9" s="285">
        <v>1021</v>
      </c>
      <c r="C9" s="285" t="s">
        <v>277</v>
      </c>
      <c r="D9" s="286" t="s">
        <v>278</v>
      </c>
      <c r="E9" s="138" t="s">
        <v>487</v>
      </c>
      <c r="F9" s="291">
        <v>93203</v>
      </c>
      <c r="G9" s="293">
        <v>85383.45</v>
      </c>
      <c r="H9" s="146">
        <f t="shared" ref="H9:H37" si="1">G9-F9</f>
        <v>-7819.5500000000029</v>
      </c>
    </row>
    <row r="10" spans="1:8" s="128" customFormat="1" ht="161.25" customHeight="1">
      <c r="A10" s="284" t="s">
        <v>245</v>
      </c>
      <c r="B10" s="285">
        <v>1021</v>
      </c>
      <c r="C10" s="285" t="s">
        <v>277</v>
      </c>
      <c r="D10" s="286" t="s">
        <v>278</v>
      </c>
      <c r="E10" s="138" t="s">
        <v>569</v>
      </c>
      <c r="F10" s="291">
        <v>1000</v>
      </c>
      <c r="G10" s="293"/>
      <c r="H10" s="146">
        <f t="shared" si="1"/>
        <v>-1000</v>
      </c>
    </row>
    <row r="11" spans="1:8" s="128" customFormat="1" ht="169.5" customHeight="1">
      <c r="A11" s="284" t="s">
        <v>482</v>
      </c>
      <c r="B11" s="285">
        <v>1291</v>
      </c>
      <c r="C11" s="285" t="s">
        <v>178</v>
      </c>
      <c r="D11" s="286" t="s">
        <v>483</v>
      </c>
      <c r="E11" s="138" t="s">
        <v>488</v>
      </c>
      <c r="F11" s="291">
        <v>112812</v>
      </c>
      <c r="G11" s="177"/>
      <c r="H11" s="146">
        <f t="shared" si="1"/>
        <v>-112812</v>
      </c>
    </row>
    <row r="12" spans="1:8" s="128" customFormat="1" ht="169.5" customHeight="1">
      <c r="A12" s="284" t="s">
        <v>481</v>
      </c>
      <c r="B12" s="285">
        <v>1292</v>
      </c>
      <c r="C12" s="285" t="s">
        <v>178</v>
      </c>
      <c r="D12" s="286" t="s">
        <v>484</v>
      </c>
      <c r="E12" s="138" t="s">
        <v>488</v>
      </c>
      <c r="F12" s="291">
        <v>1015308</v>
      </c>
      <c r="G12" s="177"/>
      <c r="H12" s="146">
        <f t="shared" si="1"/>
        <v>-1015308</v>
      </c>
    </row>
    <row r="13" spans="1:8" s="128" customFormat="1" ht="195" customHeight="1">
      <c r="A13" s="287" t="s">
        <v>308</v>
      </c>
      <c r="B13" s="288">
        <v>7368</v>
      </c>
      <c r="C13" s="289" t="s">
        <v>309</v>
      </c>
      <c r="D13" s="290" t="s">
        <v>307</v>
      </c>
      <c r="E13" s="141" t="s">
        <v>489</v>
      </c>
      <c r="F13" s="292">
        <v>1218056.4099999999</v>
      </c>
      <c r="G13" s="293">
        <f>1210228.5+7827</f>
        <v>1218055.5</v>
      </c>
      <c r="H13" s="146">
        <f t="shared" si="1"/>
        <v>-0.90999999991618097</v>
      </c>
    </row>
    <row r="14" spans="1:8" s="128" customFormat="1" ht="66">
      <c r="A14" s="126" t="s">
        <v>358</v>
      </c>
      <c r="B14" s="127"/>
      <c r="C14" s="127"/>
      <c r="D14" s="134" t="s">
        <v>359</v>
      </c>
      <c r="E14" s="133"/>
      <c r="F14" s="147">
        <f>F15</f>
        <v>3267225</v>
      </c>
      <c r="G14" s="132">
        <f>G15</f>
        <v>2287074.69</v>
      </c>
      <c r="H14" s="145">
        <f t="shared" si="1"/>
        <v>-980150.31</v>
      </c>
    </row>
    <row r="15" spans="1:8" s="128" customFormat="1" ht="66">
      <c r="A15" s="126" t="s">
        <v>180</v>
      </c>
      <c r="B15" s="127"/>
      <c r="C15" s="127"/>
      <c r="D15" s="134" t="s">
        <v>360</v>
      </c>
      <c r="E15" s="135"/>
      <c r="F15" s="147">
        <f>SUM(F16:F25)</f>
        <v>3267225</v>
      </c>
      <c r="G15" s="145">
        <f>SUM(G16:G25)</f>
        <v>2287074.69</v>
      </c>
      <c r="H15" s="145">
        <f t="shared" si="1"/>
        <v>-980150.31</v>
      </c>
    </row>
    <row r="16" spans="1:8" s="128" customFormat="1" ht="135" customHeight="1">
      <c r="A16" s="295" t="s">
        <v>228</v>
      </c>
      <c r="B16" s="296" t="s">
        <v>314</v>
      </c>
      <c r="C16" s="296" t="s">
        <v>280</v>
      </c>
      <c r="D16" s="297" t="s">
        <v>315</v>
      </c>
      <c r="E16" s="382" t="s">
        <v>490</v>
      </c>
      <c r="F16" s="300">
        <v>53780</v>
      </c>
      <c r="G16" s="299">
        <v>29800</v>
      </c>
      <c r="H16" s="146">
        <f t="shared" si="1"/>
        <v>-23980</v>
      </c>
    </row>
    <row r="17" spans="1:8" s="128" customFormat="1" ht="135" customHeight="1">
      <c r="A17" s="295" t="s">
        <v>228</v>
      </c>
      <c r="B17" s="296" t="s">
        <v>314</v>
      </c>
      <c r="C17" s="296" t="s">
        <v>280</v>
      </c>
      <c r="D17" s="297" t="s">
        <v>315</v>
      </c>
      <c r="E17" s="382" t="s">
        <v>572</v>
      </c>
      <c r="F17" s="300">
        <v>25000</v>
      </c>
      <c r="G17" s="299">
        <v>16900</v>
      </c>
      <c r="H17" s="146">
        <f t="shared" si="1"/>
        <v>-8100</v>
      </c>
    </row>
    <row r="18" spans="1:8" s="128" customFormat="1" ht="219" customHeight="1">
      <c r="A18" s="287" t="s">
        <v>229</v>
      </c>
      <c r="B18" s="287">
        <v>2010</v>
      </c>
      <c r="C18" s="287" t="s">
        <v>316</v>
      </c>
      <c r="D18" s="298" t="s">
        <v>230</v>
      </c>
      <c r="E18" s="141" t="s">
        <v>491</v>
      </c>
      <c r="F18" s="300">
        <v>900000</v>
      </c>
      <c r="G18" s="301">
        <v>179165.4</v>
      </c>
      <c r="H18" s="146">
        <f t="shared" si="1"/>
        <v>-720834.6</v>
      </c>
    </row>
    <row r="19" spans="1:8" s="128" customFormat="1" ht="192" customHeight="1">
      <c r="A19" s="287"/>
      <c r="B19" s="287"/>
      <c r="C19" s="287"/>
      <c r="D19" s="298"/>
      <c r="E19" s="141" t="s">
        <v>492</v>
      </c>
      <c r="F19" s="300">
        <v>100000</v>
      </c>
      <c r="G19" s="178">
        <v>100000</v>
      </c>
      <c r="H19" s="146">
        <f t="shared" si="1"/>
        <v>0</v>
      </c>
    </row>
    <row r="20" spans="1:8" ht="120.75" customHeight="1">
      <c r="A20" s="287"/>
      <c r="B20" s="287"/>
      <c r="C20" s="287"/>
      <c r="D20" s="298"/>
      <c r="E20" s="382" t="s">
        <v>493</v>
      </c>
      <c r="F20" s="300">
        <v>120000</v>
      </c>
      <c r="G20" s="178">
        <v>120000</v>
      </c>
      <c r="H20" s="146">
        <f t="shared" si="1"/>
        <v>0</v>
      </c>
    </row>
    <row r="21" spans="1:8" ht="190.5" customHeight="1">
      <c r="A21" s="287"/>
      <c r="B21" s="287"/>
      <c r="C21" s="287"/>
      <c r="D21" s="298"/>
      <c r="E21" s="141" t="s">
        <v>494</v>
      </c>
      <c r="F21" s="300">
        <v>48000</v>
      </c>
      <c r="G21" s="301"/>
      <c r="H21" s="146">
        <f t="shared" si="1"/>
        <v>-48000</v>
      </c>
    </row>
    <row r="22" spans="1:8" s="182" customFormat="1" ht="130.5" customHeight="1">
      <c r="A22" s="287"/>
      <c r="B22" s="287"/>
      <c r="C22" s="287"/>
      <c r="D22" s="298"/>
      <c r="E22" s="141" t="s">
        <v>570</v>
      </c>
      <c r="F22" s="300">
        <v>179235</v>
      </c>
      <c r="G22" s="301"/>
      <c r="H22" s="146">
        <f t="shared" si="1"/>
        <v>-179235</v>
      </c>
    </row>
    <row r="23" spans="1:8" ht="99" customHeight="1">
      <c r="A23" s="287" t="s">
        <v>185</v>
      </c>
      <c r="B23" s="287" t="s">
        <v>495</v>
      </c>
      <c r="C23" s="287" t="s">
        <v>186</v>
      </c>
      <c r="D23" s="298" t="s">
        <v>187</v>
      </c>
      <c r="E23" s="141" t="s">
        <v>449</v>
      </c>
      <c r="F23" s="300">
        <v>30000</v>
      </c>
      <c r="G23" s="178">
        <v>30000</v>
      </c>
      <c r="H23" s="146">
        <f t="shared" si="1"/>
        <v>0</v>
      </c>
    </row>
    <row r="24" spans="1:8" s="182" customFormat="1" ht="18" customHeight="1">
      <c r="A24" s="287"/>
      <c r="B24" s="287"/>
      <c r="C24" s="287"/>
      <c r="D24" s="298"/>
      <c r="E24" s="141"/>
      <c r="F24" s="300"/>
      <c r="G24" s="178"/>
      <c r="H24" s="146"/>
    </row>
    <row r="25" spans="1:8" ht="147" customHeight="1">
      <c r="A25" s="287" t="s">
        <v>195</v>
      </c>
      <c r="B25" s="287" t="s">
        <v>279</v>
      </c>
      <c r="C25" s="287" t="s">
        <v>193</v>
      </c>
      <c r="D25" s="298" t="s">
        <v>196</v>
      </c>
      <c r="E25" s="383" t="s">
        <v>444</v>
      </c>
      <c r="F25" s="300">
        <v>1811210</v>
      </c>
      <c r="G25" s="178">
        <v>1811209.29</v>
      </c>
      <c r="H25" s="146">
        <f t="shared" si="1"/>
        <v>-0.7099999999627471</v>
      </c>
    </row>
    <row r="26" spans="1:8" s="182" customFormat="1" ht="100.5" customHeight="1">
      <c r="A26" s="395" t="s">
        <v>395</v>
      </c>
      <c r="B26" s="395"/>
      <c r="C26" s="396"/>
      <c r="D26" s="398" t="s">
        <v>573</v>
      </c>
      <c r="E26" s="397"/>
      <c r="F26" s="399">
        <v>25200</v>
      </c>
      <c r="G26" s="148">
        <v>0</v>
      </c>
      <c r="H26" s="145">
        <f t="shared" si="1"/>
        <v>-25200</v>
      </c>
    </row>
    <row r="27" spans="1:8" s="182" customFormat="1" ht="105" customHeight="1">
      <c r="A27" s="395" t="s">
        <v>395</v>
      </c>
      <c r="B27" s="395"/>
      <c r="C27" s="396"/>
      <c r="D27" s="398" t="s">
        <v>574</v>
      </c>
      <c r="E27" s="394"/>
      <c r="F27" s="300">
        <v>25200</v>
      </c>
      <c r="G27" s="178">
        <v>0</v>
      </c>
      <c r="H27" s="146">
        <f t="shared" si="1"/>
        <v>-25200</v>
      </c>
    </row>
    <row r="28" spans="1:8" s="182" customFormat="1" ht="73.5" customHeight="1">
      <c r="A28" s="395" t="s">
        <v>388</v>
      </c>
      <c r="B28" s="395"/>
      <c r="C28" s="396"/>
      <c r="D28" s="400" t="s">
        <v>559</v>
      </c>
      <c r="E28" s="141" t="s">
        <v>449</v>
      </c>
      <c r="F28" s="300">
        <v>25200</v>
      </c>
      <c r="G28" s="178">
        <v>0</v>
      </c>
      <c r="H28" s="146">
        <f t="shared" si="1"/>
        <v>-25200</v>
      </c>
    </row>
    <row r="29" spans="1:8" s="156" customFormat="1" ht="67.5" customHeight="1">
      <c r="A29" s="152" t="s">
        <v>204</v>
      </c>
      <c r="B29" s="153"/>
      <c r="C29" s="154"/>
      <c r="D29" s="131" t="s">
        <v>541</v>
      </c>
      <c r="E29" s="155"/>
      <c r="F29" s="147">
        <f>F30</f>
        <v>497000</v>
      </c>
      <c r="G29" s="179">
        <f>G30</f>
        <v>20000</v>
      </c>
      <c r="H29" s="145">
        <f t="shared" si="1"/>
        <v>-477000</v>
      </c>
    </row>
    <row r="30" spans="1:8" s="156" customFormat="1" ht="69" customHeight="1">
      <c r="A30" s="152" t="s">
        <v>362</v>
      </c>
      <c r="B30" s="153"/>
      <c r="C30" s="154"/>
      <c r="D30" s="131" t="s">
        <v>542</v>
      </c>
      <c r="E30" s="155"/>
      <c r="F30" s="147">
        <f>SUM(F31:F33)</f>
        <v>497000</v>
      </c>
      <c r="G30" s="147">
        <f>SUM(G31:G33)</f>
        <v>20000</v>
      </c>
      <c r="H30" s="145">
        <f t="shared" si="1"/>
        <v>-477000</v>
      </c>
    </row>
    <row r="31" spans="1:8" s="156" customFormat="1" ht="69" customHeight="1">
      <c r="A31" s="152" t="s">
        <v>262</v>
      </c>
      <c r="B31" s="153">
        <v>4030</v>
      </c>
      <c r="C31" s="154"/>
      <c r="D31" s="393" t="s">
        <v>571</v>
      </c>
      <c r="E31" s="141" t="s">
        <v>449</v>
      </c>
      <c r="F31" s="147">
        <v>47000</v>
      </c>
      <c r="G31" s="145"/>
      <c r="H31" s="145"/>
    </row>
    <row r="32" spans="1:8" s="156" customFormat="1" ht="165">
      <c r="A32" s="287">
        <v>1014060</v>
      </c>
      <c r="B32" s="287">
        <v>4060</v>
      </c>
      <c r="C32" s="287" t="s">
        <v>442</v>
      </c>
      <c r="D32" s="302" t="s">
        <v>443</v>
      </c>
      <c r="E32" s="141" t="s">
        <v>496</v>
      </c>
      <c r="F32" s="300">
        <v>200000</v>
      </c>
      <c r="G32" s="146"/>
      <c r="H32" s="146">
        <f t="shared" si="1"/>
        <v>-200000</v>
      </c>
    </row>
    <row r="33" spans="1:8" s="156" customFormat="1" ht="167.25" customHeight="1">
      <c r="A33" s="287" t="s">
        <v>497</v>
      </c>
      <c r="B33" s="287">
        <v>8723</v>
      </c>
      <c r="C33" s="287" t="s">
        <v>206</v>
      </c>
      <c r="D33" s="302" t="s">
        <v>480</v>
      </c>
      <c r="E33" s="141" t="s">
        <v>498</v>
      </c>
      <c r="F33" s="300">
        <v>250000</v>
      </c>
      <c r="G33" s="146">
        <v>20000</v>
      </c>
      <c r="H33" s="146">
        <f t="shared" si="1"/>
        <v>-230000</v>
      </c>
    </row>
    <row r="34" spans="1:8" ht="66">
      <c r="A34" s="124" t="s">
        <v>208</v>
      </c>
      <c r="B34" s="118"/>
      <c r="C34" s="125"/>
      <c r="D34" s="136" t="s">
        <v>382</v>
      </c>
      <c r="E34" s="137"/>
      <c r="F34" s="147">
        <f>F35+F36</f>
        <v>1100000</v>
      </c>
      <c r="G34" s="147">
        <f>G35+G36</f>
        <v>1100000</v>
      </c>
      <c r="H34" s="145">
        <f t="shared" si="1"/>
        <v>0</v>
      </c>
    </row>
    <row r="35" spans="1:8" s="181" customFormat="1" ht="210" customHeight="1">
      <c r="A35" s="303" t="s">
        <v>162</v>
      </c>
      <c r="B35" s="304">
        <v>9800</v>
      </c>
      <c r="C35" s="303" t="s">
        <v>210</v>
      </c>
      <c r="D35" s="307" t="s">
        <v>405</v>
      </c>
      <c r="E35" s="141" t="s">
        <v>499</v>
      </c>
      <c r="F35" s="308">
        <v>1000000</v>
      </c>
      <c r="G35" s="146">
        <v>1000000</v>
      </c>
      <c r="H35" s="146">
        <f t="shared" si="1"/>
        <v>0</v>
      </c>
    </row>
    <row r="36" spans="1:8" ht="180" customHeight="1">
      <c r="A36" s="305"/>
      <c r="B36" s="306"/>
      <c r="C36" s="305"/>
      <c r="D36" s="307"/>
      <c r="E36" s="141" t="s">
        <v>543</v>
      </c>
      <c r="F36" s="308">
        <v>100000</v>
      </c>
      <c r="G36" s="146">
        <v>100000</v>
      </c>
      <c r="H36" s="146">
        <f t="shared" si="1"/>
        <v>0</v>
      </c>
    </row>
    <row r="37" spans="1:8" ht="33">
      <c r="A37" s="58" t="s">
        <v>211</v>
      </c>
      <c r="B37" s="61" t="s">
        <v>211</v>
      </c>
      <c r="C37" s="58" t="s">
        <v>211</v>
      </c>
      <c r="D37" s="138" t="s">
        <v>122</v>
      </c>
      <c r="E37" s="138" t="s">
        <v>211</v>
      </c>
      <c r="F37" s="148">
        <f>F7+F15+F34+F30+F26</f>
        <v>7619804.4100000001</v>
      </c>
      <c r="G37" s="148">
        <f>G7+G15+G34+G30+G26</f>
        <v>4993830.1399999997</v>
      </c>
      <c r="H37" s="145">
        <f t="shared" si="1"/>
        <v>-2625974.2700000005</v>
      </c>
    </row>
    <row r="38" spans="1:8" ht="33">
      <c r="A38" s="58" t="s">
        <v>211</v>
      </c>
      <c r="B38" s="61" t="s">
        <v>211</v>
      </c>
      <c r="C38" s="58" t="s">
        <v>211</v>
      </c>
      <c r="D38" s="140" t="s">
        <v>175</v>
      </c>
      <c r="E38" s="138" t="s">
        <v>211</v>
      </c>
      <c r="F38" s="139">
        <f>F37-F12</f>
        <v>6604496.4100000001</v>
      </c>
      <c r="G38" s="139">
        <f t="shared" ref="G38:H38" si="2">G37-G12</f>
        <v>4993830.1399999997</v>
      </c>
      <c r="H38" s="139">
        <f t="shared" si="2"/>
        <v>-1610666.2700000005</v>
      </c>
    </row>
    <row r="47" spans="1:8">
      <c r="G47" s="170"/>
    </row>
  </sheetData>
  <mergeCells count="3">
    <mergeCell ref="A3:B3"/>
    <mergeCell ref="F1:H1"/>
    <mergeCell ref="A2:H2"/>
  </mergeCells>
  <pageMargins left="0.70866141732283472" right="0.70866141732283472" top="0.74803149606299213" bottom="0.74803149606299213" header="0.31496062992125984" footer="0.31496062992125984"/>
  <pageSetup paperSize="9" scale="38" fitToHeight="8" orientation="landscape" r:id="rId1"/>
  <headerFooter alignWithMargins="0"/>
  <rowBreaks count="1" manualBreakCount="1">
    <brk id="1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4</vt:i4>
      </vt:variant>
    </vt:vector>
  </HeadingPairs>
  <TitlesOfParts>
    <vt:vector size="14" baseType="lpstr">
      <vt:lpstr>дод.1</vt:lpstr>
      <vt:lpstr>дод.2</vt:lpstr>
      <vt:lpstr>дод.3</vt:lpstr>
      <vt:lpstr>дод.3-1</vt:lpstr>
      <vt:lpstr>4</vt:lpstr>
      <vt:lpstr>дод. 5</vt:lpstr>
      <vt:lpstr>6</vt:lpstr>
      <vt:lpstr>дод.7</vt:lpstr>
      <vt:lpstr>8</vt:lpstr>
      <vt:lpstr>Лист1</vt:lpstr>
      <vt:lpstr>дод.1!Область_печати</vt:lpstr>
      <vt:lpstr>дод.2!Область_печати</vt:lpstr>
      <vt:lpstr>'дод.3-1'!Область_печати</vt:lpstr>
      <vt:lpstr>дод.7!Область_печати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2024-08-13T14:30:03Z</dcterms:modified>
</cp:coreProperties>
</file>